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60" windowHeight="48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Arkusz1!$A$1:$Q$349</definedName>
    <definedName name="_xlnm.Print_Titles" localSheetId="0">Arkusz1!$8:$8</definedName>
  </definedNames>
  <calcPr calcId="125725"/>
</workbook>
</file>

<file path=xl/calcChain.xml><?xml version="1.0" encoding="utf-8"?>
<calcChain xmlns="http://schemas.openxmlformats.org/spreadsheetml/2006/main">
  <c r="F119" i="1"/>
  <c r="G119"/>
  <c r="H119"/>
  <c r="I119"/>
  <c r="J119"/>
  <c r="K119"/>
  <c r="L119"/>
  <c r="M119"/>
  <c r="N119"/>
  <c r="O119"/>
  <c r="P119"/>
  <c r="Q119"/>
  <c r="F341"/>
  <c r="G341"/>
  <c r="H341"/>
  <c r="I341"/>
  <c r="J341"/>
  <c r="K341"/>
  <c r="L341"/>
  <c r="M341"/>
  <c r="N341"/>
  <c r="O341"/>
  <c r="P341"/>
  <c r="Q341"/>
  <c r="F39"/>
  <c r="G39"/>
  <c r="H39"/>
  <c r="I39"/>
  <c r="J39"/>
  <c r="K39"/>
  <c r="L39"/>
  <c r="M39"/>
  <c r="N39"/>
  <c r="O39"/>
  <c r="P39"/>
  <c r="Q39"/>
  <c r="E39"/>
  <c r="F321"/>
  <c r="G321"/>
  <c r="H321"/>
  <c r="I321"/>
  <c r="J321"/>
  <c r="K321"/>
  <c r="L321"/>
  <c r="M321"/>
  <c r="N321"/>
  <c r="O321"/>
  <c r="P321"/>
  <c r="Q321"/>
  <c r="E321"/>
  <c r="F282"/>
  <c r="G282"/>
  <c r="H282"/>
  <c r="I282"/>
  <c r="J282"/>
  <c r="K282"/>
  <c r="L282"/>
  <c r="M282"/>
  <c r="N282"/>
  <c r="O282"/>
  <c r="P282"/>
  <c r="Q282"/>
  <c r="E282"/>
  <c r="F277"/>
  <c r="G277"/>
  <c r="H277"/>
  <c r="I277"/>
  <c r="J277"/>
  <c r="K277"/>
  <c r="L277"/>
  <c r="M277"/>
  <c r="N277"/>
  <c r="O277"/>
  <c r="P277"/>
  <c r="Q277"/>
  <c r="E277"/>
  <c r="F264"/>
  <c r="G264"/>
  <c r="H264"/>
  <c r="I264"/>
  <c r="J264"/>
  <c r="K264"/>
  <c r="L264"/>
  <c r="M264"/>
  <c r="N264"/>
  <c r="O264"/>
  <c r="P264"/>
  <c r="Q264"/>
  <c r="E264"/>
  <c r="F210" l="1"/>
  <c r="G210"/>
  <c r="H210"/>
  <c r="I210"/>
  <c r="J210"/>
  <c r="K210"/>
  <c r="L210"/>
  <c r="M210"/>
  <c r="N210"/>
  <c r="O210"/>
  <c r="P210"/>
  <c r="Q210"/>
  <c r="F182"/>
  <c r="F339"/>
  <c r="G339"/>
  <c r="H339"/>
  <c r="I339"/>
  <c r="J339"/>
  <c r="K339"/>
  <c r="L339"/>
  <c r="M339"/>
  <c r="M338" s="1"/>
  <c r="N339"/>
  <c r="O339"/>
  <c r="P339"/>
  <c r="Q339"/>
  <c r="Q338" s="1"/>
  <c r="E341"/>
  <c r="E339"/>
  <c r="F311"/>
  <c r="G311"/>
  <c r="H311"/>
  <c r="I311"/>
  <c r="J311"/>
  <c r="K311"/>
  <c r="L311"/>
  <c r="M311"/>
  <c r="N311"/>
  <c r="O311"/>
  <c r="P311"/>
  <c r="Q311"/>
  <c r="E311"/>
  <c r="F296"/>
  <c r="G296"/>
  <c r="H296"/>
  <c r="I296"/>
  <c r="J296"/>
  <c r="K296"/>
  <c r="L296"/>
  <c r="M296"/>
  <c r="N296"/>
  <c r="O296"/>
  <c r="P296"/>
  <c r="Q296"/>
  <c r="E296"/>
  <c r="F274"/>
  <c r="G274"/>
  <c r="H274"/>
  <c r="I274"/>
  <c r="J274"/>
  <c r="K274"/>
  <c r="L274"/>
  <c r="M274"/>
  <c r="N274"/>
  <c r="O274"/>
  <c r="P274"/>
  <c r="Q274"/>
  <c r="E274"/>
  <c r="F269"/>
  <c r="G269"/>
  <c r="H269"/>
  <c r="I269"/>
  <c r="J269"/>
  <c r="K269"/>
  <c r="L269"/>
  <c r="M269"/>
  <c r="N269"/>
  <c r="O269"/>
  <c r="P269"/>
  <c r="Q269"/>
  <c r="E269"/>
  <c r="F261"/>
  <c r="G261"/>
  <c r="H261"/>
  <c r="I261"/>
  <c r="J261"/>
  <c r="K261"/>
  <c r="L261"/>
  <c r="M261"/>
  <c r="N261"/>
  <c r="O261"/>
  <c r="P261"/>
  <c r="Q261"/>
  <c r="E261"/>
  <c r="F258"/>
  <c r="G258"/>
  <c r="H258"/>
  <c r="I258"/>
  <c r="J258"/>
  <c r="K258"/>
  <c r="L258"/>
  <c r="M258"/>
  <c r="N258"/>
  <c r="O258"/>
  <c r="P258"/>
  <c r="Q258"/>
  <c r="E258"/>
  <c r="F254"/>
  <c r="G254"/>
  <c r="H254"/>
  <c r="I254"/>
  <c r="J254"/>
  <c r="K254"/>
  <c r="L254"/>
  <c r="M254"/>
  <c r="N254"/>
  <c r="O254"/>
  <c r="P254"/>
  <c r="Q254"/>
  <c r="E254"/>
  <c r="F237"/>
  <c r="G237"/>
  <c r="H237"/>
  <c r="I237"/>
  <c r="J237"/>
  <c r="K237"/>
  <c r="L237"/>
  <c r="M237"/>
  <c r="N237"/>
  <c r="O237"/>
  <c r="P237"/>
  <c r="Q237"/>
  <c r="E237"/>
  <c r="F235"/>
  <c r="G235"/>
  <c r="H235"/>
  <c r="I235"/>
  <c r="J235"/>
  <c r="K235"/>
  <c r="L235"/>
  <c r="M235"/>
  <c r="N235"/>
  <c r="O235"/>
  <c r="P235"/>
  <c r="Q235"/>
  <c r="E235"/>
  <c r="F233"/>
  <c r="G233"/>
  <c r="H233"/>
  <c r="I233"/>
  <c r="J233"/>
  <c r="K233"/>
  <c r="L233"/>
  <c r="M233"/>
  <c r="N233"/>
  <c r="O233"/>
  <c r="P233"/>
  <c r="Q233"/>
  <c r="E233"/>
  <c r="F231"/>
  <c r="G231"/>
  <c r="H231"/>
  <c r="I231"/>
  <c r="J231"/>
  <c r="K231"/>
  <c r="L231"/>
  <c r="M231"/>
  <c r="N231"/>
  <c r="O231"/>
  <c r="P231"/>
  <c r="Q231"/>
  <c r="E231"/>
  <c r="F229"/>
  <c r="G229"/>
  <c r="H229"/>
  <c r="I229"/>
  <c r="J229"/>
  <c r="K229"/>
  <c r="L229"/>
  <c r="M229"/>
  <c r="N229"/>
  <c r="O229"/>
  <c r="P229"/>
  <c r="Q229"/>
  <c r="E229"/>
  <c r="F214"/>
  <c r="G214"/>
  <c r="H214"/>
  <c r="I214"/>
  <c r="J214"/>
  <c r="K214"/>
  <c r="L214"/>
  <c r="M214"/>
  <c r="N214"/>
  <c r="O214"/>
  <c r="P214"/>
  <c r="Q214"/>
  <c r="E214"/>
  <c r="E210"/>
  <c r="F208"/>
  <c r="G208"/>
  <c r="H208"/>
  <c r="I208"/>
  <c r="J208"/>
  <c r="K208"/>
  <c r="L208"/>
  <c r="M208"/>
  <c r="N208"/>
  <c r="O208"/>
  <c r="P208"/>
  <c r="Q208"/>
  <c r="E208"/>
  <c r="F206"/>
  <c r="G206"/>
  <c r="H206"/>
  <c r="I206"/>
  <c r="J206"/>
  <c r="K206"/>
  <c r="L206"/>
  <c r="M206"/>
  <c r="N206"/>
  <c r="O206"/>
  <c r="P206"/>
  <c r="Q206"/>
  <c r="E206"/>
  <c r="F203"/>
  <c r="G203"/>
  <c r="H203"/>
  <c r="I203"/>
  <c r="J203"/>
  <c r="K203"/>
  <c r="L203"/>
  <c r="M203"/>
  <c r="N203"/>
  <c r="O203"/>
  <c r="P203"/>
  <c r="Q203"/>
  <c r="E203"/>
  <c r="F193"/>
  <c r="G193"/>
  <c r="H193"/>
  <c r="I193"/>
  <c r="J193"/>
  <c r="K193"/>
  <c r="L193"/>
  <c r="M193"/>
  <c r="N193"/>
  <c r="O193"/>
  <c r="P193"/>
  <c r="Q193"/>
  <c r="E193"/>
  <c r="F190"/>
  <c r="G190"/>
  <c r="H190"/>
  <c r="I190"/>
  <c r="J190"/>
  <c r="K190"/>
  <c r="L190"/>
  <c r="M190"/>
  <c r="N190"/>
  <c r="O190"/>
  <c r="P190"/>
  <c r="Q190"/>
  <c r="E190"/>
  <c r="F187"/>
  <c r="G187"/>
  <c r="H187"/>
  <c r="I187"/>
  <c r="J187"/>
  <c r="K187"/>
  <c r="L187"/>
  <c r="M187"/>
  <c r="N187"/>
  <c r="O187"/>
  <c r="P187"/>
  <c r="Q187"/>
  <c r="E187"/>
  <c r="H182"/>
  <c r="E182"/>
  <c r="F179"/>
  <c r="G179"/>
  <c r="H179"/>
  <c r="I179"/>
  <c r="J179"/>
  <c r="K179"/>
  <c r="L179"/>
  <c r="M179"/>
  <c r="N179"/>
  <c r="O179"/>
  <c r="P179"/>
  <c r="Q179"/>
  <c r="E179"/>
  <c r="F159"/>
  <c r="G159"/>
  <c r="H159"/>
  <c r="I159"/>
  <c r="J159"/>
  <c r="K159"/>
  <c r="L159"/>
  <c r="M159"/>
  <c r="N159"/>
  <c r="O159"/>
  <c r="P159"/>
  <c r="Q159"/>
  <c r="E159"/>
  <c r="F156"/>
  <c r="G156"/>
  <c r="H156"/>
  <c r="I156"/>
  <c r="J156"/>
  <c r="K156"/>
  <c r="L156"/>
  <c r="M156"/>
  <c r="N156"/>
  <c r="O156"/>
  <c r="P156"/>
  <c r="Q156"/>
  <c r="E156"/>
  <c r="F142"/>
  <c r="G142"/>
  <c r="H142"/>
  <c r="H118" s="1"/>
  <c r="I142"/>
  <c r="J142"/>
  <c r="K142"/>
  <c r="L142"/>
  <c r="M142"/>
  <c r="N142"/>
  <c r="O142"/>
  <c r="P142"/>
  <c r="Q142"/>
  <c r="E142"/>
  <c r="E119"/>
  <c r="F116"/>
  <c r="F115" s="1"/>
  <c r="G116"/>
  <c r="G115" s="1"/>
  <c r="H116"/>
  <c r="H115" s="1"/>
  <c r="I116"/>
  <c r="I115" s="1"/>
  <c r="J116"/>
  <c r="J115" s="1"/>
  <c r="K116"/>
  <c r="K115" s="1"/>
  <c r="L116"/>
  <c r="L115" s="1"/>
  <c r="M116"/>
  <c r="M115" s="1"/>
  <c r="N116"/>
  <c r="N115" s="1"/>
  <c r="O116"/>
  <c r="O115" s="1"/>
  <c r="P116"/>
  <c r="P115" s="1"/>
  <c r="Q116"/>
  <c r="Q115" s="1"/>
  <c r="E116"/>
  <c r="E115" s="1"/>
  <c r="F113"/>
  <c r="G113"/>
  <c r="H113"/>
  <c r="I113"/>
  <c r="J113"/>
  <c r="K113"/>
  <c r="L113"/>
  <c r="M113"/>
  <c r="N113"/>
  <c r="O113"/>
  <c r="P113"/>
  <c r="Q113"/>
  <c r="E113"/>
  <c r="F111"/>
  <c r="G111"/>
  <c r="H111"/>
  <c r="I111"/>
  <c r="J111"/>
  <c r="K111"/>
  <c r="L111"/>
  <c r="M111"/>
  <c r="N111"/>
  <c r="O111"/>
  <c r="P111"/>
  <c r="Q111"/>
  <c r="E111"/>
  <c r="F100"/>
  <c r="G100"/>
  <c r="H100"/>
  <c r="I100"/>
  <c r="J100"/>
  <c r="K100"/>
  <c r="L100"/>
  <c r="M100"/>
  <c r="N100"/>
  <c r="O100"/>
  <c r="P100"/>
  <c r="Q100"/>
  <c r="E100"/>
  <c r="F97"/>
  <c r="G97"/>
  <c r="H97"/>
  <c r="I97"/>
  <c r="J97"/>
  <c r="J96" s="1"/>
  <c r="K97"/>
  <c r="L97"/>
  <c r="M97"/>
  <c r="N97"/>
  <c r="N96" s="1"/>
  <c r="O97"/>
  <c r="P97"/>
  <c r="Q97"/>
  <c r="E97"/>
  <c r="F92"/>
  <c r="F91" s="1"/>
  <c r="G92"/>
  <c r="G91" s="1"/>
  <c r="H92"/>
  <c r="H91" s="1"/>
  <c r="I92"/>
  <c r="I91" s="1"/>
  <c r="J92"/>
  <c r="J91" s="1"/>
  <c r="K92"/>
  <c r="K91" s="1"/>
  <c r="L92"/>
  <c r="L91" s="1"/>
  <c r="M92"/>
  <c r="M91" s="1"/>
  <c r="N92"/>
  <c r="N91" s="1"/>
  <c r="O92"/>
  <c r="O91" s="1"/>
  <c r="P92"/>
  <c r="P91" s="1"/>
  <c r="Q92"/>
  <c r="Q91" s="1"/>
  <c r="E92"/>
  <c r="E91" s="1"/>
  <c r="F81"/>
  <c r="G81"/>
  <c r="H81"/>
  <c r="I81"/>
  <c r="J81"/>
  <c r="K81"/>
  <c r="L81"/>
  <c r="M81"/>
  <c r="N81"/>
  <c r="O81"/>
  <c r="P81"/>
  <c r="Q81"/>
  <c r="E81"/>
  <c r="F78"/>
  <c r="G78"/>
  <c r="H78"/>
  <c r="I78"/>
  <c r="J78"/>
  <c r="K78"/>
  <c r="L78"/>
  <c r="M78"/>
  <c r="N78"/>
  <c r="O78"/>
  <c r="P78"/>
  <c r="Q78"/>
  <c r="E78"/>
  <c r="F75"/>
  <c r="G75"/>
  <c r="H75"/>
  <c r="I75"/>
  <c r="J75"/>
  <c r="K75"/>
  <c r="L75"/>
  <c r="M75"/>
  <c r="N75"/>
  <c r="O75"/>
  <c r="P75"/>
  <c r="Q75"/>
  <c r="E75"/>
  <c r="F57"/>
  <c r="G57"/>
  <c r="H57"/>
  <c r="I57"/>
  <c r="J57"/>
  <c r="K57"/>
  <c r="L57"/>
  <c r="M57"/>
  <c r="N57"/>
  <c r="O57"/>
  <c r="P57"/>
  <c r="Q57"/>
  <c r="E57"/>
  <c r="F52"/>
  <c r="G52"/>
  <c r="H52"/>
  <c r="I52"/>
  <c r="J52"/>
  <c r="K52"/>
  <c r="L52"/>
  <c r="M52"/>
  <c r="N52"/>
  <c r="O52"/>
  <c r="P52"/>
  <c r="Q52"/>
  <c r="E52"/>
  <c r="F48"/>
  <c r="G48"/>
  <c r="H48"/>
  <c r="I48"/>
  <c r="J48"/>
  <c r="K48"/>
  <c r="L48"/>
  <c r="M48"/>
  <c r="N48"/>
  <c r="O48"/>
  <c r="P48"/>
  <c r="Q48"/>
  <c r="E48"/>
  <c r="F45"/>
  <c r="G45"/>
  <c r="H45"/>
  <c r="I45"/>
  <c r="J45"/>
  <c r="K45"/>
  <c r="L45"/>
  <c r="M45"/>
  <c r="N45"/>
  <c r="O45"/>
  <c r="P45"/>
  <c r="Q45"/>
  <c r="E45"/>
  <c r="F41"/>
  <c r="G41"/>
  <c r="H41"/>
  <c r="I41"/>
  <c r="J41"/>
  <c r="K41"/>
  <c r="L41"/>
  <c r="M41"/>
  <c r="N41"/>
  <c r="O41"/>
  <c r="P41"/>
  <c r="Q41"/>
  <c r="E41"/>
  <c r="F37"/>
  <c r="F36" s="1"/>
  <c r="G37"/>
  <c r="H37"/>
  <c r="H36" s="1"/>
  <c r="I37"/>
  <c r="J37"/>
  <c r="K37"/>
  <c r="L37"/>
  <c r="M37"/>
  <c r="N37"/>
  <c r="O37"/>
  <c r="P37"/>
  <c r="Q37"/>
  <c r="E37"/>
  <c r="E36" s="1"/>
  <c r="F31"/>
  <c r="G31"/>
  <c r="H31"/>
  <c r="I31"/>
  <c r="J31"/>
  <c r="K31"/>
  <c r="L31"/>
  <c r="M31"/>
  <c r="N31"/>
  <c r="O31"/>
  <c r="P31"/>
  <c r="Q31"/>
  <c r="E31"/>
  <c r="F29"/>
  <c r="G29"/>
  <c r="H29"/>
  <c r="I29"/>
  <c r="J29"/>
  <c r="K29"/>
  <c r="L29"/>
  <c r="M29"/>
  <c r="N29"/>
  <c r="N28" s="1"/>
  <c r="O29"/>
  <c r="P29"/>
  <c r="Q29"/>
  <c r="E29"/>
  <c r="F24"/>
  <c r="F23" s="1"/>
  <c r="G24"/>
  <c r="G23" s="1"/>
  <c r="H24"/>
  <c r="H23" s="1"/>
  <c r="I24"/>
  <c r="I23" s="1"/>
  <c r="J24"/>
  <c r="J23" s="1"/>
  <c r="K24"/>
  <c r="K23" s="1"/>
  <c r="L24"/>
  <c r="L23" s="1"/>
  <c r="M24"/>
  <c r="M23" s="1"/>
  <c r="N24"/>
  <c r="N23" s="1"/>
  <c r="O24"/>
  <c r="O23" s="1"/>
  <c r="P24"/>
  <c r="P23" s="1"/>
  <c r="Q24"/>
  <c r="Q23" s="1"/>
  <c r="E24"/>
  <c r="E23" s="1"/>
  <c r="F19"/>
  <c r="G19"/>
  <c r="H19"/>
  <c r="I19"/>
  <c r="J19"/>
  <c r="K19"/>
  <c r="L19"/>
  <c r="M19"/>
  <c r="N19"/>
  <c r="O19"/>
  <c r="P19"/>
  <c r="Q19"/>
  <c r="E19"/>
  <c r="F16"/>
  <c r="G16"/>
  <c r="H16"/>
  <c r="I16"/>
  <c r="J16"/>
  <c r="K16"/>
  <c r="L16"/>
  <c r="M16"/>
  <c r="N16"/>
  <c r="O16"/>
  <c r="P16"/>
  <c r="Q16"/>
  <c r="E16"/>
  <c r="F12"/>
  <c r="G12"/>
  <c r="H12"/>
  <c r="I12"/>
  <c r="J12"/>
  <c r="K12"/>
  <c r="L12"/>
  <c r="M12"/>
  <c r="N12"/>
  <c r="O12"/>
  <c r="P12"/>
  <c r="Q12"/>
  <c r="E12"/>
  <c r="F10"/>
  <c r="G10"/>
  <c r="H10"/>
  <c r="I10"/>
  <c r="J10"/>
  <c r="K10"/>
  <c r="L10"/>
  <c r="M10"/>
  <c r="N10"/>
  <c r="O10"/>
  <c r="P10"/>
  <c r="Q10"/>
  <c r="E10"/>
  <c r="F118" l="1"/>
  <c r="P47"/>
  <c r="L47"/>
  <c r="G36"/>
  <c r="F96"/>
  <c r="H47"/>
  <c r="N295"/>
  <c r="J295"/>
  <c r="L295"/>
  <c r="H295"/>
  <c r="N110"/>
  <c r="J110"/>
  <c r="F110"/>
  <c r="O295"/>
  <c r="K295"/>
  <c r="Q295"/>
  <c r="I338"/>
  <c r="F295"/>
  <c r="G295"/>
  <c r="E295"/>
  <c r="P295"/>
  <c r="M295"/>
  <c r="I295"/>
  <c r="Q15"/>
  <c r="M15"/>
  <c r="I15"/>
  <c r="E28"/>
  <c r="O28"/>
  <c r="K28"/>
  <c r="G28"/>
  <c r="Q47"/>
  <c r="M47"/>
  <c r="I47"/>
  <c r="N260"/>
  <c r="J260"/>
  <c r="K260"/>
  <c r="G260"/>
  <c r="F260"/>
  <c r="O260"/>
  <c r="E260"/>
  <c r="N338"/>
  <c r="J338"/>
  <c r="F338"/>
  <c r="N15"/>
  <c r="J15"/>
  <c r="E15"/>
  <c r="O15"/>
  <c r="K15"/>
  <c r="G15"/>
  <c r="Q28"/>
  <c r="M28"/>
  <c r="I28"/>
  <c r="Q96"/>
  <c r="M96"/>
  <c r="I96"/>
  <c r="Q260"/>
  <c r="M260"/>
  <c r="I260"/>
  <c r="E338"/>
  <c r="P338"/>
  <c r="L338"/>
  <c r="H338"/>
  <c r="F15"/>
  <c r="P36"/>
  <c r="L36"/>
  <c r="N47"/>
  <c r="J47"/>
  <c r="F47"/>
  <c r="P96"/>
  <c r="L96"/>
  <c r="H96"/>
  <c r="P110"/>
  <c r="L110"/>
  <c r="H110"/>
  <c r="N205"/>
  <c r="J205"/>
  <c r="P260"/>
  <c r="L260"/>
  <c r="H260"/>
  <c r="O338"/>
  <c r="K338"/>
  <c r="G338"/>
  <c r="F205"/>
  <c r="J28"/>
  <c r="F28"/>
  <c r="E189"/>
  <c r="O189"/>
  <c r="O186" s="1"/>
  <c r="O185" s="1"/>
  <c r="O184" s="1"/>
  <c r="O183" s="1"/>
  <c r="O182" s="1"/>
  <c r="O118" s="1"/>
  <c r="K189"/>
  <c r="K186" s="1"/>
  <c r="K185" s="1"/>
  <c r="K184" s="1"/>
  <c r="K183" s="1"/>
  <c r="K182" s="1"/>
  <c r="K118" s="1"/>
  <c r="G189"/>
  <c r="G182" s="1"/>
  <c r="G118" s="1"/>
  <c r="Q189"/>
  <c r="Q186" s="1"/>
  <c r="Q185" s="1"/>
  <c r="Q184" s="1"/>
  <c r="Q183" s="1"/>
  <c r="Q182" s="1"/>
  <c r="Q118" s="1"/>
  <c r="M189"/>
  <c r="M186" s="1"/>
  <c r="M185" s="1"/>
  <c r="M184" s="1"/>
  <c r="M183" s="1"/>
  <c r="M182" s="1"/>
  <c r="M118" s="1"/>
  <c r="I189"/>
  <c r="I182" s="1"/>
  <c r="Q205"/>
  <c r="M205"/>
  <c r="I205"/>
  <c r="E205"/>
  <c r="O205"/>
  <c r="K205"/>
  <c r="G205"/>
  <c r="Q110"/>
  <c r="M110"/>
  <c r="I110"/>
  <c r="P205"/>
  <c r="L205"/>
  <c r="H205"/>
  <c r="N189"/>
  <c r="N186" s="1"/>
  <c r="N185" s="1"/>
  <c r="N184" s="1"/>
  <c r="N183" s="1"/>
  <c r="N182" s="1"/>
  <c r="N118" s="1"/>
  <c r="J189"/>
  <c r="J186" s="1"/>
  <c r="J185" s="1"/>
  <c r="J184" s="1"/>
  <c r="J183" s="1"/>
  <c r="J182" s="1"/>
  <c r="J118" s="1"/>
  <c r="F189"/>
  <c r="P189"/>
  <c r="P186" s="1"/>
  <c r="P185" s="1"/>
  <c r="P184" s="1"/>
  <c r="P183" s="1"/>
  <c r="P182" s="1"/>
  <c r="P118" s="1"/>
  <c r="L189"/>
  <c r="L186" s="1"/>
  <c r="L185" s="1"/>
  <c r="L184" s="1"/>
  <c r="L183" s="1"/>
  <c r="L182" s="1"/>
  <c r="L118" s="1"/>
  <c r="H189"/>
  <c r="N36"/>
  <c r="J36"/>
  <c r="P15"/>
  <c r="L15"/>
  <c r="H15"/>
  <c r="P28"/>
  <c r="L28"/>
  <c r="H28"/>
  <c r="Q36"/>
  <c r="M36"/>
  <c r="I36"/>
  <c r="O36"/>
  <c r="K36"/>
  <c r="E47"/>
  <c r="O47"/>
  <c r="K47"/>
  <c r="G47"/>
  <c r="E96"/>
  <c r="O96"/>
  <c r="K96"/>
  <c r="G96"/>
  <c r="E110"/>
  <c r="O110"/>
  <c r="K110"/>
  <c r="G110"/>
  <c r="E118"/>
  <c r="F9"/>
  <c r="F349" s="1"/>
  <c r="P9"/>
  <c r="L9"/>
  <c r="H9"/>
  <c r="H349" s="1"/>
  <c r="E9"/>
  <c r="Q9"/>
  <c r="M9"/>
  <c r="I9"/>
  <c r="N9"/>
  <c r="J9"/>
  <c r="O9"/>
  <c r="K9"/>
  <c r="G9"/>
  <c r="G349" l="1"/>
  <c r="O349"/>
  <c r="K349"/>
  <c r="N349"/>
  <c r="J349"/>
  <c r="Q349"/>
  <c r="P349"/>
  <c r="M349"/>
  <c r="L349"/>
  <c r="E349"/>
  <c r="I118"/>
  <c r="I349" s="1"/>
</calcChain>
</file>

<file path=xl/sharedStrings.xml><?xml version="1.0" encoding="utf-8"?>
<sst xmlns="http://schemas.openxmlformats.org/spreadsheetml/2006/main" count="369" uniqueCount="249">
  <si>
    <t>Dział</t>
  </si>
  <si>
    <t>Rozdział</t>
  </si>
  <si>
    <t>§</t>
  </si>
  <si>
    <t>Nazwa</t>
  </si>
  <si>
    <t>z tego:</t>
  </si>
  <si>
    <t>Wydatki majątkowe</t>
  </si>
  <si>
    <t>Wydatki jednostek budżetowych</t>
  </si>
  <si>
    <t>w tym:</t>
  </si>
  <si>
    <t>Wydatki związane            z realizacją zadań statutowych</t>
  </si>
  <si>
    <t>Izby rolnicze</t>
  </si>
  <si>
    <t>Pozostała działalność</t>
  </si>
  <si>
    <t>Zakup usług pozostałych (dowozy rolników na targi w Barzkowicach, itp.)</t>
  </si>
  <si>
    <t>Drogi publiczne powiatowe</t>
  </si>
  <si>
    <t>Drogi publiczne gminne</t>
  </si>
  <si>
    <t>TURYSTYKA</t>
  </si>
  <si>
    <t>Składki na Fundusz Pracy</t>
  </si>
  <si>
    <t>Zakup energii: oświetlenie plaży miejskiej</t>
  </si>
  <si>
    <t>Zakup energii</t>
  </si>
  <si>
    <t>Zakup usług pozos-tałych</t>
  </si>
  <si>
    <t>Cmentarze</t>
  </si>
  <si>
    <t>Zakup energii elektrycznej i wody na cmentarzach</t>
  </si>
  <si>
    <t xml:space="preserve">Urzędy wojewódzkie </t>
  </si>
  <si>
    <t>Wynagrodzenia osobowe pracownika</t>
  </si>
  <si>
    <t>Rady gmin</t>
  </si>
  <si>
    <t>Urzędy gmin</t>
  </si>
  <si>
    <t>Zakup usług dostępu do sieci Internet</t>
  </si>
  <si>
    <t xml:space="preserve">Podróże służbowe krajowe </t>
  </si>
  <si>
    <t>Kwalifikacja wojskowa</t>
  </si>
  <si>
    <t>Podróże służbowe krajowe</t>
  </si>
  <si>
    <t>Pozostałe odsetki</t>
  </si>
  <si>
    <t xml:space="preserve">Urzędy naczelnych organów władzy państwowej, kontroli i ochrony prawa </t>
  </si>
  <si>
    <t>Składka na Fundusz Pracy</t>
  </si>
  <si>
    <t>Wynagrodzenie bezosobowe</t>
  </si>
  <si>
    <t>Ochotnicze straże pożarne</t>
  </si>
  <si>
    <t>Wynagrodzenia bezosobowe</t>
  </si>
  <si>
    <t>OBSŁUGA DŁUGU PUBLICZNEGO</t>
  </si>
  <si>
    <t>RÓŻNE ROZLICZENIA</t>
  </si>
  <si>
    <t>Szkoły podstawowe</t>
  </si>
  <si>
    <t>Zakup usług zdrowotnych</t>
  </si>
  <si>
    <t>Szkolenia pracow-ników niebędących członkami korpusu służby cywilnej</t>
  </si>
  <si>
    <t>Przedszkola</t>
  </si>
  <si>
    <t>Gimnazja</t>
  </si>
  <si>
    <t>Wynagrodzenia osobowe nauczycieli i obsługi</t>
  </si>
  <si>
    <t>Dowożenie uczniów do szkół</t>
  </si>
  <si>
    <t xml:space="preserve">Wynagrodzenie bezosobowe </t>
  </si>
  <si>
    <t>OCHRONA ZDROWIA</t>
  </si>
  <si>
    <t>Zwalczanie narkomanii</t>
  </si>
  <si>
    <t>Przeciwdziałanie alkoholizmowi</t>
  </si>
  <si>
    <t xml:space="preserve">Pozostała działalność </t>
  </si>
  <si>
    <t>POMOC SPOŁECZNA</t>
  </si>
  <si>
    <t>Domy pomocy społecznej</t>
  </si>
  <si>
    <t xml:space="preserve">Wspieranie rodziny </t>
  </si>
  <si>
    <t>Wynagrodzenie osobowe</t>
  </si>
  <si>
    <t>Wydatki osobowe niezaliczane do wynagrodzeń</t>
  </si>
  <si>
    <t>Świadczenia społeczne</t>
  </si>
  <si>
    <t xml:space="preserve">Zakup energii </t>
  </si>
  <si>
    <t>Dodatki mieszkaniowe</t>
  </si>
  <si>
    <t>Zasiłki stałe</t>
  </si>
  <si>
    <t xml:space="preserve">Ośrodki Pomocy Społecznej </t>
  </si>
  <si>
    <t>Gospodarka odpadami</t>
  </si>
  <si>
    <t>Oczyszczanie miast i wsi</t>
  </si>
  <si>
    <t xml:space="preserve">Wynagrodzenia bezosobowe </t>
  </si>
  <si>
    <t>Oświetlenie ulic, placów i dróg</t>
  </si>
  <si>
    <t>Wynagrodzenie osobowe pracowników</t>
  </si>
  <si>
    <t>Zakup energii – świetlice</t>
  </si>
  <si>
    <t>Biblioteki</t>
  </si>
  <si>
    <t xml:space="preserve">KULTURA FIZYCZNA </t>
  </si>
  <si>
    <t>Obiekty sportowe</t>
  </si>
  <si>
    <t xml:space="preserve">             </t>
  </si>
  <si>
    <t>Wynagrodzenia i składniki od nich naliczane</t>
  </si>
  <si>
    <t>0 10</t>
  </si>
  <si>
    <t>Zakup materiałów i wyposażenia (gazety sołeckie)</t>
  </si>
  <si>
    <t>TRANSPORT I ŁĄCZNOŚĆ</t>
  </si>
  <si>
    <t>Różne opłatyi składki</t>
  </si>
  <si>
    <t>Zakup materiałówi wyposażenia</t>
  </si>
  <si>
    <t>DZIAŁALNOŚĆ USŁUGOWA</t>
  </si>
  <si>
    <t>Zakup usług pozostałych</t>
  </si>
  <si>
    <t>Zakup usług pozostałych (bieżące utrzymanie dróg powiatowych)</t>
  </si>
  <si>
    <t>Wpłata gminy na rzecz izb rolniczych w wysokości 2% uzyskanych wpływów z podatku rolnego</t>
  </si>
  <si>
    <t>Zakup usług pozostałych (decyzje o warunkach zabudowy)</t>
  </si>
  <si>
    <t>Dodatkowe wynagrodzenie roczne</t>
  </si>
  <si>
    <t>Odpisy na zakładowy fundusz świadczeń socjalnych</t>
  </si>
  <si>
    <t>Zakup materiałów i wyposażenia</t>
  </si>
  <si>
    <t>Wynagrodzenia osobowe pracowników</t>
  </si>
  <si>
    <t>Dodatkowe wynagrodzenia roczne</t>
  </si>
  <si>
    <t>Składki na ubezpieczenie społeczne</t>
  </si>
  <si>
    <t>Zakup energii elektrycznej i wody w budynku Urzędu</t>
  </si>
  <si>
    <t>Zakup usług zdrowotnych (badania okresowe pracowników)</t>
  </si>
  <si>
    <t>Zakup pomocy naukowych, dydaktycznych i książek</t>
  </si>
  <si>
    <t xml:space="preserve">Opłaty z tytułu zakupu usług telekomunikacyjnych świadczonych w ruchomej publicznej </t>
  </si>
  <si>
    <t xml:space="preserve">Różne opłatyi składki, m.in. ubezpieczenie mienia i budynku Urzędu </t>
  </si>
  <si>
    <t>Szkolenia pracowników niebędących członkami korpusu służby cywilnej</t>
  </si>
  <si>
    <t>Promocja jednostek samorządu terytorialnego</t>
  </si>
  <si>
    <t>Zakup usług pozostałych (Dni Ińska)</t>
  </si>
  <si>
    <t>Różne wydatki na rzecz osób fizycznych: diety sołtysów</t>
  </si>
  <si>
    <t>Zakup usług pozostałych: opłaty i prowizje bankowe</t>
  </si>
  <si>
    <t xml:space="preserve">Różne opłaty i składki na: Stowarzyszenie Gmin Polskich Euroregionu Pomerania, Stowarzyszenie LGD Dobre Inicjatywy Regionu i Sieja, Stargardzka Organizacja Turystyczna </t>
  </si>
  <si>
    <t>Koszty postępowania sądowego i prokuratorskiego</t>
  </si>
  <si>
    <t>Składka na ubezpieczenie społeczne</t>
  </si>
  <si>
    <t>BEZPIECZEŃSTWO PUBLICZNE I OCHRONA PRZECIWPOŻAROWA</t>
  </si>
  <si>
    <t>Komendy wojewódzkie Policji</t>
  </si>
  <si>
    <t>Wpłaty jednostek na fundusz celowy w celu realizacji zadania polegającego na wykonaniu służb patrolowych na terenie gminy Ińsko</t>
  </si>
  <si>
    <t>Zakup usług pozostałych: utrzymanie budynku remizy, badania i przeglądy techniczne pojazdów strażackich, itp.</t>
  </si>
  <si>
    <t>Opłaty z tytułu zakupu usług telekomunikacyjnych świadczonych w ruchomej publicznej sieci telefonicznej</t>
  </si>
  <si>
    <t>Odsetki od samorządowych papierów wartościowych lub zaciągniętych przez jednostkę samorządu terytorialnego kredytów i pożyczek</t>
  </si>
  <si>
    <t>Rezerwy ogólne i celowe</t>
  </si>
  <si>
    <t>OŚWIATA I WYCHOWANIE</t>
  </si>
  <si>
    <t>Wydatki osobowe niezaliczane do wynagrodzeń: dodatki mieszkaniowe i wiejskie dla nauczycieli, pomoc zdrowotna dla nauczycieli</t>
  </si>
  <si>
    <t>Wynagrodzenia osobowe nauczycieli i obsługi administracji</t>
  </si>
  <si>
    <t>Zakup energii elektrycznej i wody</t>
  </si>
  <si>
    <t>Zakup usług pozos-tałych: opłaty pocztowe, kominiarskie, wywóz nieczystości, szkolenia, wymiana gaśnic, usługi elektryczne itp.</t>
  </si>
  <si>
    <t>Opłaty z tytułu zakupu usług telekomunikacyjnych świadczonych w stacjonarnej publicznej sieci telefonicznej</t>
  </si>
  <si>
    <t>Odsetki od nieterminowych wpłat z tyt. pozostałych podat-ków i opłat</t>
  </si>
  <si>
    <t>Składki na ubezpieczenia społeczne</t>
  </si>
  <si>
    <t>Różne opłatyi składki: ubezpieczenie mienia</t>
  </si>
  <si>
    <t>Dokształcanie i doskonalenie nauczycieli</t>
  </si>
  <si>
    <t>Zakup usług pozostałych: wydatki na doskonalenie zawodowe nauczycieli</t>
  </si>
  <si>
    <t>Odpisy na zakładowy fundusz świadczeń socjalnych emerytów i rencietów (byłych nauczycieli)</t>
  </si>
  <si>
    <t>Dotacje celowe przekazane gminie na zadania bieżące realizowane na podstawie porozumień (umów między jednostkami samorządu terytorialnego (dotacja dla jst Szczecin Izby wytrzeźwień)</t>
  </si>
  <si>
    <t>Wynagrodzenie bezosobowe: diety członków Gminnej Komisji Rozwiązywania Problemów Alkoholowych i Zespołu Interdyscyplin.</t>
  </si>
  <si>
    <t>Zakup usług pozos-tałych: udział w szkoleniach i naradach, usługi transportowe oraz usługi w zakresie przeciwdziałania alkoholizmowi</t>
  </si>
  <si>
    <t>Placówki opiekuńczo-wychowawcze</t>
  </si>
  <si>
    <t>Zakup usług pozostałych: opłata za pobyt w domu pomocy społecznej podopiecznego</t>
  </si>
  <si>
    <t>Składki na ubez-pieczenie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</si>
  <si>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</si>
  <si>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</si>
  <si>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>Świadczenia społeczne: wypłata dodatków mieszkaniowych</t>
  </si>
  <si>
    <t xml:space="preserve">Rózne opłatyi składki </t>
  </si>
  <si>
    <t>Usługi opiekuńcze i specjalistyczne usługi opiekuńcze</t>
  </si>
  <si>
    <t xml:space="preserve">GOSPODARKA KOMUNALNAI OCHRONA ŚRODOWISKA </t>
  </si>
  <si>
    <t>Gospodarka ściekowa i ochrona wód</t>
  </si>
  <si>
    <t>Różne opłaty i składki</t>
  </si>
  <si>
    <t>Dotacje celowe z budżetu na finansowanie lub dofinansowanie kosztów realizacji inwestycji  i zakupów inwestycyjnych jednostek niezaliczanych do sektora finansów publicznych oczyszczalnie przydomowe 3</t>
  </si>
  <si>
    <t xml:space="preserve">Zakup usług pozostałych wywóz śmieci </t>
  </si>
  <si>
    <t>Utrzymanie zieleni                    w miastach i gminach</t>
  </si>
  <si>
    <t>Zakup usług pozostałych: usługi w zakresie utrzymania zieleńców na terenie miasta (park miejski, promenada, teren plaży) fun. soł.200zł, UG 1.500zł</t>
  </si>
  <si>
    <t>Zakup energii: oświetlenie ulic w mieście i na wsiach</t>
  </si>
  <si>
    <t>Wydatki inwestycyjne jednostek budżetowych: Modernizacja urządzeń oświetlenia drogowego</t>
  </si>
  <si>
    <t xml:space="preserve">Wydatki inwestycyjne jednostek budżetowych Płatności w zakresie budżetu środków europejskich Projekt pn. „Promenada przy jeziorze Ińsko urządzenie parku i zieleni etap I”         </t>
  </si>
  <si>
    <t>Zakup usług pozos-tałych związanych z realizacją zadań w ramach gospodarki komunalnej</t>
  </si>
  <si>
    <t>Domy i ośrodki kultury, świetlice i kluby</t>
  </si>
  <si>
    <t>Wynagrodzenie osobowe pracownika</t>
  </si>
  <si>
    <t>Zakup materiałów i wyposażenia: czasopism, materiałów kancelaryjnych, itp.</t>
  </si>
  <si>
    <t>Różne opłaty i składki ubezp.</t>
  </si>
  <si>
    <t>Zadania w zakresie kultury fizycznej i sportu</t>
  </si>
  <si>
    <t xml:space="preserve">Dotacja celowa z budżetu na finansowanie lub dofinansowanie zadań zleconych do realizacji stowarzyszeniom </t>
  </si>
  <si>
    <t>ROLNICTWO I ŁOWIECTWO</t>
  </si>
  <si>
    <t>Różne wydatki na rzecz osób fizycznych: diety radnych, przewodniczącego i vice przewodniczącego, diety przewodniczących komisji</t>
  </si>
  <si>
    <t>Zakup usług pozostałych związanych z pracą Urzędu Gminy i Miasta, w tym: opłaty pocztowe, telefoniczne, wymiana gaśnic przeciwpożaro-wych, wywóz nieczystości, porady prawne, opłaty za szkolenia, za nadzór informatyczny, za nadzór programów SIGID oraz LEX, itp.</t>
  </si>
  <si>
    <t>Różne wydatki na rzecz osób fizycznych,  m.in.: udział strażaków w akcjach gaśniczych</t>
  </si>
  <si>
    <t>Świadczenia ro-dzinne, świadczenia alimentacyjne oraz składki na ubezpieczenia emerytalne i rentowe z ubezpieczenia społecznego</t>
  </si>
  <si>
    <t xml:space="preserve">Świadczenia społeczne: zasiłki i pomoc w naturze udzielanie pomocy rodzinom na zasiłki celowe: na zakup odzieży, obuwia, żywności, opału, pomoc w szukaniu miejsc pracy, itp. </t>
  </si>
  <si>
    <t>Wydatki inwestycyjne jednostek budżetowych Współfinansowanie programów i projektów realizowanych ze środków z funduszy strukturalnych, Funduszu Spójności,  Europejskiego Funduszu Rybackiego oraz funduszy unijnych finansujących Wspólną Politykę Rolną</t>
  </si>
  <si>
    <t xml:space="preserve">Załącznik Nr 2
do Uchwały Nr …../……/………
Rady Miejskiej w Ińsku
z dnia ………………………. roku
</t>
  </si>
  <si>
    <t xml:space="preserve">Wydatki budżetu Gminy Ińsko  w 2015 roku
      </t>
  </si>
  <si>
    <t>Plan na 2015 rok</t>
  </si>
  <si>
    <t>Wydatki bieżące</t>
  </si>
  <si>
    <t>Dotacje na zadania bieżące</t>
  </si>
  <si>
    <t>Świadczenia na rzecz osób fizycznych</t>
  </si>
  <si>
    <t xml:space="preserve">Wydatki na programy finansowane z udziałem środków pochodzących  z budżetu Unii Europejskiej oraz niepod-legających zwrotowi środków   z pomocy udzielanej przez państwa członkowskie o Wolnym Handlu (EFTA) oraz innych środków pochodzących ze źródeł zagranicznych niepodlegają-cych zwrotowi,  w części zwią-zanej z realizacją zadań GminyEuropejskiego Porozumienia </t>
  </si>
  <si>
    <t>Wydatki z tytułu poręczeń i gwarancji</t>
  </si>
  <si>
    <t>Wydatki na obsługę długu</t>
  </si>
  <si>
    <t>Inwestycje i zakupy inwestycyjne</t>
  </si>
  <si>
    <t xml:space="preserve">Na programy finansowane z udziałem środków, o których mowa w art. 5 ust. 1 pkt 2 i 3, w części związanej z realizacją zadań jednostki samorządu terytorialnego </t>
  </si>
  <si>
    <t>GOSPODARKA  MIESZKANIOWA</t>
  </si>
  <si>
    <t>Gospodarka gruntami i nieruchomościami</t>
  </si>
  <si>
    <t>Plany zagospodarowania przestrzennego</t>
  </si>
  <si>
    <t>Opracowania geodezyjne i kartograficzne</t>
  </si>
  <si>
    <t>ADMINISTRACJA PUBLICZNA</t>
  </si>
  <si>
    <t>Różne opłaty i składki: opłaty za mienie i budynek szkoły oraz ubezpieczenie samochodu Forda</t>
  </si>
  <si>
    <t>Zakup usług pozostałych: badania profilaktyczne dla mieszkańców gminy</t>
  </si>
  <si>
    <t>Świadczenia społeczne: zasiłki stałe</t>
  </si>
  <si>
    <t>0 1030</t>
  </si>
  <si>
    <t>0 1095</t>
  </si>
  <si>
    <t>Zakup usług remontowych</t>
  </si>
  <si>
    <t>Zakup usług pozostałych: wydatki dotyczące wyceny gruntów i nieruchomości przeznaczonych do sprzedaży dokonanych przez biegłych, wydatki na wypisy z rejestru gruntów, opłaty za zakładanie ksiąg wieczystych na mienie komunalne, ogłoszenia w prasie o przetargach i negocjacjach</t>
  </si>
  <si>
    <t>Zakup usług pozostałych: przygotowanie dokumentacji geodezyjno-kartograficznej, wydzielenie i podział działek, podkłady geodezyjne, opracowanie i przygotowanie dokumentacji do zbycia mienia komunalnego</t>
  </si>
  <si>
    <t>Zakup usług pozostałych: usługi w zakresie bieżącego utrzymania lokali mieszkalnych w budynkach komunalnych</t>
  </si>
  <si>
    <t>Wydatki osobowe niezaliczone do wynagrodzeń</t>
  </si>
  <si>
    <t>Opłaty z tytułu zakupu usług telekomunikacyjnych świad-czonych w stacjonarnej publicznej sieci telefonicznej</t>
  </si>
  <si>
    <t>Wynagrodzenia agencyjno-prowizyjne: za inkaso podatków i opłat lokalnych</t>
  </si>
  <si>
    <t xml:space="preserve">Zakup materiałów i wyposa-żenia: wydatki na zakupy reprezentacyjne dla Burmistrza Gminy     </t>
  </si>
  <si>
    <t>Pozostałe podatki na rzecz budżetów jednostek samorządu terytorialnego</t>
  </si>
  <si>
    <t>URZĘDY NACZELNYCH ORGANÓW WŁADZY PAŃSTWOWEJ, KONTROLI      I OCHRONY PRAWA ORAZ SĄDOWNICTWA</t>
  </si>
  <si>
    <t>Zakup materiałów i wyposa-żenia: zakup paliwa, sprzętu, części zamiennych do samo-chodów pożarniczych dla OSP, zakup paliwa dla jednostki straży OSP, zakup ubrań, zakup nagród dla jednostek biorących udział w zawodach strażackich, itp.</t>
  </si>
  <si>
    <t xml:space="preserve">Ogółem </t>
  </si>
  <si>
    <t>Wpłaty jednostek na państwo-wy fundusz celowy na finan-sowanie lub dofinansowanie</t>
  </si>
  <si>
    <t>Zakup energii elektrycznej        i wody w budynkach remizy Ińsko i Storkowo</t>
  </si>
  <si>
    <t xml:space="preserve">Różne opłatyi składki: opłaty za ubezpieczenia samocho-dów i drużyn OSP, mienia budynku remizy </t>
  </si>
  <si>
    <t>Obsługa papierów wartościowych, kredytów      i pożyczek jednostek samorządu terytorialnego</t>
  </si>
  <si>
    <t>Rozliczenia z tytułu poręczeń i gwarancji udzielonych przez Skarb Państwa lub jednostkę samorządu terytorialnego</t>
  </si>
  <si>
    <t>Wypłaty z tytułu gwarancji i poręczeń</t>
  </si>
  <si>
    <t>Zakup energii elektrycznej               i wody</t>
  </si>
  <si>
    <t>Podatek od towarów i usług (VAT)</t>
  </si>
  <si>
    <t>Oddziały przedszkolne           w szkołach podstawowych</t>
  </si>
  <si>
    <t>Zakup materiałów i wyposa-żenia: zakup artykułów biurowych, kancelaryjnych, środków czystości, bhp, opału, itp.</t>
  </si>
  <si>
    <t>Zakup energii elektrycznej        i wody</t>
  </si>
  <si>
    <t>Dotacja podmiotowa z bud-żetu dla publicznej jednostki systemu oświaty prowadzonej przez osobę prawną inną niż jednostka samorządu terytorialnego lub przez osobę fizyczną (punkt przedszkolny)</t>
  </si>
  <si>
    <t>Zakup materiałów i wyposa-żenia: zakup artykułów biurowych, środków czystości, itp.</t>
  </si>
  <si>
    <t xml:space="preserve">Zakup usług pozostałych: wydatek na usługi transpor-towe dowożenie uczniów do szkół umowa z przewoźnikiem  </t>
  </si>
  <si>
    <t>Dotacja celowa z budżetu na finansowanie lub dofinanso-wanie zadań zleconych do realizacji stowarzyszeniom        w zakresie przeciwdziałania patologii społecznej  w środowisku – świetlice TPD</t>
  </si>
  <si>
    <t>Zakup materiałów i wyposa-żenia</t>
  </si>
  <si>
    <t>Zakup usług pozostałych: opłaty pocztowe,wywóz nieczystości, szkolenia, usługi elektryczne, itp.</t>
  </si>
  <si>
    <t>Zakup usług pozostałych: opłaty pocztowe, wywóz nieczystości, szkolenia, itp.</t>
  </si>
  <si>
    <t>Dotacje celowe przekazane gminie na zadania bieżące realizowane na podstawie porozumień (umów) między jednostkami samorządu terytorialnego</t>
  </si>
  <si>
    <t>KULTURA I OCHRONA DZIEDZICTWA NARODOWEGO</t>
  </si>
  <si>
    <t>Podróże służbowe zagraniczne</t>
  </si>
  <si>
    <t>wydatki inwestycyjne jednostek budżetowych</t>
  </si>
  <si>
    <t xml:space="preserve">Zakup materiałów i wyposażenia   </t>
  </si>
  <si>
    <t>wynagrodzenia bezosobowe</t>
  </si>
  <si>
    <t>Zakup usług zdrowotnych: badania okresowe pracowników zatrudnionych w ramach robót publicznych</t>
  </si>
  <si>
    <t>Zakup materiałówi wyposażenia: czasopisma, materiały kancelaryjne, zakup publikacji Dzienników Ustaw, Monitorów, zakup druków, formularzy, tonera do kopiarki, środków bhp i ubrań roboczych, zakup paliwa i części zamien-nych do samochodu służbowego, środków czystości itp.</t>
  </si>
  <si>
    <t xml:space="preserve">Zakup materiałów i wyposa-żenia- Finansowanie programów ze środków bez-zwrotnych pocho-dzących z Unii Europejskiej </t>
  </si>
  <si>
    <t xml:space="preserve">Podróże służbowe krajowe- Finansowanie programów ze środków bezzwrotnych pocho-dzących z Unii Europejskiej </t>
  </si>
  <si>
    <t>Zakup usług pozostałych- Finansowanie programów ze środków bezzwrotnych pocho-dzących z Unii Europejskiej</t>
  </si>
  <si>
    <t>Różne opłatyi składki - Finan-sowanie programów ze środków bez-zwrotnych pocho-dzących z Unii Europejskiej</t>
  </si>
  <si>
    <r>
      <rPr>
        <sz val="8"/>
        <rFont val="Verdana"/>
        <family val="2"/>
        <charset val="238"/>
      </rPr>
      <t xml:space="preserve">Wydatki inwestycyjne jednostek budżetowych Płatności w zakresie budżetu środków europejskich- </t>
    </r>
    <r>
      <rPr>
        <b/>
        <sz val="8"/>
        <rFont val="Verdana"/>
        <family val="2"/>
        <charset val="238"/>
      </rPr>
      <t>składowisko odpadów</t>
    </r>
  </si>
  <si>
    <r>
      <rPr>
        <sz val="8"/>
        <rFont val="Verdana"/>
        <family val="2"/>
        <charset val="238"/>
      </rPr>
      <t xml:space="preserve">Wydatki inwestycyjne jednostek budżetowych Współfinansowanie programów i projektów realizowanych ze środków z funduszy strukturalnych, Funduszu Spójności,  Europejskiego Funduszu Rybackiego oraz funduszy unijnych finansujących Wspólną Politykę Rolną- </t>
    </r>
    <r>
      <rPr>
        <b/>
        <sz val="8"/>
        <rFont val="Verdana"/>
        <family val="2"/>
        <charset val="238"/>
      </rPr>
      <t>składowisko odpadów</t>
    </r>
  </si>
  <si>
    <t>Zakup usług pozostałych: sprzątanie  ulic, chodników                 i placów, wywóz nieczystości, wywóz z selektywnej zbiórki odpadów (szkło, papier, plastik) z terenu miasta i gminy</t>
  </si>
  <si>
    <r>
      <t xml:space="preserve">Zakup materiałów i wyposażenia: ozdobne krzewy i drzewka na zieleńce miejskie </t>
    </r>
    <r>
      <rPr>
        <b/>
        <sz val="8"/>
        <color theme="1"/>
        <rFont val="Verdana"/>
        <family val="2"/>
        <charset val="238"/>
      </rPr>
      <t xml:space="preserve">fun. soł.11.670,42 zł , UG 30.000 zł  </t>
    </r>
  </si>
  <si>
    <r>
      <t>Zakup usług pozostałych: konserwacja oświetlenia ulicznego,</t>
    </r>
    <r>
      <rPr>
        <b/>
        <sz val="8"/>
        <color theme="1"/>
        <rFont val="Verdana"/>
        <family val="2"/>
        <charset val="238"/>
      </rPr>
      <t xml:space="preserve"> fundusz sołecki -5.226,37zł</t>
    </r>
  </si>
  <si>
    <r>
      <t xml:space="preserve">Zakup materiałówi wyposażenia na realizację zadań w ramach gospodarki komunalnej fun. </t>
    </r>
    <r>
      <rPr>
        <b/>
        <sz val="8"/>
        <rFont val="Verdana"/>
        <family val="2"/>
        <charset val="238"/>
      </rPr>
      <t>soł.1.349,52zł, UG 15.000zł</t>
    </r>
  </si>
  <si>
    <r>
      <t xml:space="preserve">Zakup materiałów i wyposażenia: sprzęt, nagrody na imprezy, kasety, Dni Ińska oraz utrzymanie świetlic, w tym </t>
    </r>
    <r>
      <rPr>
        <b/>
        <sz val="8"/>
        <color theme="1"/>
        <rFont val="Verdana"/>
        <family val="2"/>
        <charset val="238"/>
      </rPr>
      <t>Ośrodek Kultury 5.000 zł, świetlice socjoterapeutyczne 10.000 zł, fun.soł.-24.433,49zł</t>
    </r>
  </si>
  <si>
    <t>Składki na ubezpieczenie społeczne świetlica w Studnicy 2.000 zł, COK 6.000 zł</t>
  </si>
  <si>
    <t>Składki na Fundusz Pracy - COK</t>
  </si>
  <si>
    <t>Wynagrodzenie bezosobowe -UG -świetlice 18.000 zł, COK 5.000 ZŁ</t>
  </si>
  <si>
    <t>Wydatki inwestycyjne jednostek budżetowych- Fundusz sołecki STORKOWO</t>
  </si>
  <si>
    <r>
      <t xml:space="preserve">Wydatki inwestycyjne jednostek budżetowych Płatności w zakresie budżetu środków europejskich - </t>
    </r>
    <r>
      <rPr>
        <b/>
        <sz val="8"/>
        <rFont val="Verdana"/>
        <family val="2"/>
        <charset val="238"/>
      </rPr>
      <t>ŚWIETLICA Linówko 271.764 zł, mur obronny - 97.236 zł</t>
    </r>
  </si>
  <si>
    <r>
      <t xml:space="preserve">Wydatki inwestycyjne jednostek budżetowych Współfinansowanie programów i projektów realizowanych ze środków z funduszy strukturalnych, Funduszu Spójności,  Europejskiego Funduszu Rybackiego oraz fundu-szy unijnych finansujących Wspólną Politykę Rolną  </t>
    </r>
    <r>
      <rPr>
        <b/>
        <sz val="8"/>
        <rFont val="Verdana"/>
        <family val="2"/>
        <charset val="238"/>
      </rPr>
      <t>-ŚWIETLICA Linówko 146673 zł, mur obronny - 71.886 zł</t>
    </r>
  </si>
  <si>
    <r>
      <t>Wydatki inwestycyjne jednostek budżetowych Płatności w zakresie budżetu środków europejskich -</t>
    </r>
    <r>
      <rPr>
        <b/>
        <sz val="8"/>
        <rFont val="Verdana"/>
        <family val="2"/>
        <charset val="238"/>
      </rPr>
      <t xml:space="preserve"> sprzęt nagłasniajacy do kina 31.428 zł</t>
    </r>
  </si>
  <si>
    <r>
      <t xml:space="preserve">Zakup usług pozos-tałych: występy zes-połów, wydatki związane z organizacją imprez: dożynki, Dni Ińska, usługi transportowe na imprezy do teatrów, kina, wycieczki oraz usługi w zakresie utrzymania świetlic,   </t>
    </r>
    <r>
      <rPr>
        <b/>
        <sz val="8"/>
        <color theme="1"/>
        <rFont val="Verdana"/>
        <family val="2"/>
        <charset val="238"/>
      </rPr>
      <t>Ośrodek Kultury 3.000 zł, świetlice 15.043,16 zł, ILF 25.000 zł fun.soł.4.777,04zł</t>
    </r>
  </si>
  <si>
    <r>
      <t xml:space="preserve">Zakup materiałów i wyposażenia, </t>
    </r>
    <r>
      <rPr>
        <b/>
        <sz val="8"/>
        <color theme="1"/>
        <rFont val="Verdana"/>
        <family val="2"/>
        <charset val="238"/>
      </rPr>
      <t>FUNDUSZ SOŁECKI 2.000 ZŁ, UG 2.500 ZŁ</t>
    </r>
  </si>
  <si>
    <r>
      <t>Wynagrodzenia bezosobowe -</t>
    </r>
    <r>
      <rPr>
        <b/>
        <sz val="8"/>
        <rFont val="Verdana"/>
        <family val="2"/>
        <charset val="238"/>
      </rPr>
      <t>COK- Orlik 10.000zł + UG -p.Adamek -20.000zł</t>
    </r>
  </si>
  <si>
    <r>
      <t>Składki na ubezpieczenia społeczne -</t>
    </r>
    <r>
      <rPr>
        <b/>
        <sz val="8"/>
        <rFont val="Verdana"/>
        <family val="2"/>
        <charset val="238"/>
      </rPr>
      <t>COK Orlik 500 zł, UG -p.Adamek 2.500zł</t>
    </r>
  </si>
  <si>
    <r>
      <t xml:space="preserve">Składki na Fundusz Pracy - </t>
    </r>
    <r>
      <rPr>
        <b/>
        <sz val="8"/>
        <color theme="1"/>
        <rFont val="Verdana"/>
        <family val="2"/>
        <charset val="238"/>
      </rPr>
      <t>COK- Orlik</t>
    </r>
  </si>
  <si>
    <r>
      <t>Zakup materiałów i wyposażenia: zakup sprzętu sportowego, napojów chłodzących, środków piorących, uzupełnienie apteczki, nagród, oleju opałowe-go, oleju do kosiarki, itp.</t>
    </r>
    <r>
      <rPr>
        <b/>
        <sz val="8"/>
        <color theme="1"/>
        <rFont val="Verdana"/>
        <family val="2"/>
        <charset val="238"/>
      </rPr>
      <t xml:space="preserve"> UG-10.000 ZŁ,COK 2.800zł, fun.soł. 2.500</t>
    </r>
  </si>
  <si>
    <r>
      <t xml:space="preserve">Zakup energii elektrycznej i wody;  </t>
    </r>
    <r>
      <rPr>
        <b/>
        <sz val="8"/>
        <color theme="1"/>
        <rFont val="Verdana"/>
        <family val="2"/>
        <charset val="238"/>
      </rPr>
      <t>w budynku zaplecza sportowego12.000 zł + 3000zł COK Orlik</t>
    </r>
  </si>
  <si>
    <r>
      <t xml:space="preserve">Zakup materiałów i wyposażenia , </t>
    </r>
    <r>
      <rPr>
        <b/>
        <sz val="8"/>
        <rFont val="Verdana"/>
        <family val="2"/>
        <charset val="238"/>
      </rPr>
      <t>fundusz sołecki -900 zł, UG 5.000zł</t>
    </r>
  </si>
  <si>
    <r>
      <t xml:space="preserve">Zakup usług pozostałych, </t>
    </r>
    <r>
      <rPr>
        <b/>
        <sz val="8"/>
        <color theme="1"/>
        <rFont val="Verdana"/>
        <family val="2"/>
        <charset val="238"/>
      </rPr>
      <t>fundusz sołecki 4.000 zł</t>
    </r>
  </si>
  <si>
    <r>
      <t>Zakup materiałów i wyposażenia: zakup sprzętu dla ratowników, deski molo -</t>
    </r>
    <r>
      <rPr>
        <b/>
        <sz val="8"/>
        <color theme="1"/>
        <rFont val="Verdana"/>
        <family val="2"/>
        <charset val="238"/>
      </rPr>
      <t>UG 10.000, fundusz sołecki 2.000 zł</t>
    </r>
  </si>
  <si>
    <r>
      <t xml:space="preserve">Zakup usług pozostałych: usługi w zakresie utrzymania plaży i przygotowania do sezonu letniego, impregnacja mola, kabiny wc, </t>
    </r>
    <r>
      <rPr>
        <b/>
        <sz val="8"/>
        <color theme="1"/>
        <rFont val="Verdana"/>
        <family val="2"/>
        <charset val="238"/>
      </rPr>
      <t>fundusz sołecki 3.000 zł, UG 35.000 zł</t>
    </r>
  </si>
  <si>
    <r>
      <t xml:space="preserve">Zakup usług pozostałych: utrzymanie bieżące cmentarzy komunalnych na terenie gminy Ińsko, m.in. wywóz nieczystości, itp., </t>
    </r>
    <r>
      <rPr>
        <b/>
        <sz val="8"/>
        <color theme="1"/>
        <rFont val="Verdana"/>
        <family val="2"/>
        <charset val="238"/>
      </rPr>
      <t>fundusz sołecki 1.000 zł, UG- 15.000 zł</t>
    </r>
  </si>
  <si>
    <t>Zakup  i objęcie akcji i udziałów oraz wniesienie wkładów do spółek prawa handlowego</t>
  </si>
  <si>
    <t>Rezerwy, w tym rezerwa ogólna 18.000 zł oraz rezerwa celowa na zarządzanie kryzy-sowe 20.000 zł</t>
  </si>
  <si>
    <t>Zakup materiałów i wyposażenia: zakup artykułów biurowych, kancelaryjnych, środków czystości, bhp, farb do malowania, oleju opałowego, paliwa oraz części zamiennych do Forda, druków, publikacji Dzienników Ustaw, Monitorów, itp.</t>
  </si>
  <si>
    <t>Świadczenia społeczne: dożywianie dzieci w szkole  dotacja zadania własne 40.000 zł, dofinans. środki własne 40.000 zł; prace społecznie użyteczne–20.000 zł</t>
  </si>
  <si>
    <r>
      <t>Zakup usług pozostałych, m.in. utrzymanie i konserwacja boiska miejskiego,</t>
    </r>
    <r>
      <rPr>
        <b/>
        <sz val="8"/>
        <color theme="1"/>
        <rFont val="Verdana"/>
        <family val="2"/>
        <charset val="238"/>
      </rPr>
      <t xml:space="preserve"> COK 4.000zł, fun.soł.- 1.5000 zł, UG- 10.000 zł</t>
    </r>
  </si>
  <si>
    <r>
      <t xml:space="preserve">Zakup materiałówi wyposażenia, </t>
    </r>
    <r>
      <rPr>
        <b/>
        <sz val="8"/>
        <rFont val="Verdana"/>
        <family val="2"/>
        <charset val="238"/>
      </rPr>
      <t>f</t>
    </r>
    <r>
      <rPr>
        <b/>
        <sz val="7"/>
        <rFont val="Verdana"/>
        <family val="2"/>
        <charset val="238"/>
      </rPr>
      <t>undusz sołecki 10.000 zł, UG 1.000 zł</t>
    </r>
  </si>
  <si>
    <r>
      <t>Wydatki inwestycyjne jednostek budżetowych Współfinansowanie programów i projektów realizowanych ze środków z funduszy strukturalnych, Funduszu Spójności,  Europejskiego Funduszu Rybackiego oraz fundu-szy unijnych finansujących Wspólną Politykę Rolną  -</t>
    </r>
    <r>
      <rPr>
        <b/>
        <sz val="8"/>
        <rFont val="Verdana"/>
        <family val="2"/>
        <charset val="238"/>
      </rPr>
      <t xml:space="preserve"> sprzęt nagłaśniajacy do kina 16.962zł, świetlica w Czertyniu 102.383,75 zł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</si>
</sst>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b/>
      <sz val="5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7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7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0" fillId="0" borderId="0" xfId="0" applyBorder="1"/>
    <xf numFmtId="0" fontId="0" fillId="4" borderId="0" xfId="0" applyFill="1" applyBorder="1" applyAlignment="1"/>
    <xf numFmtId="0" fontId="4" fillId="0" borderId="0" xfId="0" applyFont="1" applyBorder="1"/>
    <xf numFmtId="0" fontId="10" fillId="3" borderId="1" xfId="0" applyFont="1" applyFill="1" applyBorder="1" applyAlignment="1">
      <alignment vertical="top" wrapText="1"/>
    </xf>
    <xf numFmtId="43" fontId="6" fillId="2" borderId="1" xfId="0" applyNumberFormat="1" applyFont="1" applyFill="1" applyBorder="1" applyAlignment="1">
      <alignment horizontal="right" vertical="top" wrapText="1"/>
    </xf>
    <xf numFmtId="43" fontId="6" fillId="0" borderId="1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43" fontId="6" fillId="3" borderId="1" xfId="0" applyNumberFormat="1" applyFont="1" applyFill="1" applyBorder="1" applyAlignment="1">
      <alignment horizontal="right" vertical="top" wrapText="1"/>
    </xf>
    <xf numFmtId="43" fontId="3" fillId="3" borderId="1" xfId="0" applyNumberFormat="1" applyFont="1" applyFill="1" applyBorder="1" applyAlignment="1">
      <alignment horizontal="right" vertical="top" wrapText="1"/>
    </xf>
    <xf numFmtId="43" fontId="3" fillId="4" borderId="1" xfId="0" applyNumberFormat="1" applyFont="1" applyFill="1" applyBorder="1" applyAlignment="1">
      <alignment horizontal="right" vertical="top" wrapText="1"/>
    </xf>
    <xf numFmtId="43" fontId="6" fillId="5" borderId="1" xfId="0" applyNumberFormat="1" applyFont="1" applyFill="1" applyBorder="1" applyAlignment="1">
      <alignment horizontal="right"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3" fontId="6" fillId="4" borderId="1" xfId="0" applyNumberFormat="1" applyFont="1" applyFill="1" applyBorder="1" applyAlignment="1">
      <alignment horizontal="right" vertical="top" wrapText="1"/>
    </xf>
    <xf numFmtId="43" fontId="3" fillId="4" borderId="1" xfId="0" applyNumberFormat="1" applyFont="1" applyFill="1" applyBorder="1" applyAlignment="1">
      <alignment vertical="top" wrapText="1"/>
    </xf>
    <xf numFmtId="43" fontId="3" fillId="0" borderId="1" xfId="0" applyNumberFormat="1" applyFont="1" applyBorder="1" applyAlignment="1">
      <alignment vertical="top" wrapText="1"/>
    </xf>
    <xf numFmtId="43" fontId="3" fillId="0" borderId="1" xfId="0" applyNumberFormat="1" applyFont="1" applyBorder="1" applyAlignment="1">
      <alignment horizontal="right" vertical="top"/>
    </xf>
    <xf numFmtId="43" fontId="3" fillId="0" borderId="1" xfId="0" applyNumberFormat="1" applyFont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3" fontId="13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3"/>
  <sheetViews>
    <sheetView tabSelected="1" topLeftCell="A328" zoomScaleNormal="100" workbookViewId="0">
      <selection activeCell="D337" sqref="D337"/>
    </sheetView>
  </sheetViews>
  <sheetFormatPr defaultRowHeight="14.25"/>
  <cols>
    <col min="1" max="1" width="4.5" customWidth="1"/>
    <col min="2" max="2" width="6.75" customWidth="1"/>
    <col min="3" max="3" width="6.875" customWidth="1"/>
    <col min="4" max="4" width="22.75" customWidth="1"/>
    <col min="5" max="6" width="14.375" bestFit="1" customWidth="1"/>
    <col min="7" max="7" width="14.25" bestFit="1" customWidth="1"/>
    <col min="8" max="8" width="13.25" customWidth="1"/>
    <col min="9" max="9" width="12.625" bestFit="1" customWidth="1"/>
    <col min="10" max="10" width="14.25" bestFit="1" customWidth="1"/>
    <col min="11" max="11" width="11.625" bestFit="1" customWidth="1"/>
    <col min="12" max="12" width="12.5" customWidth="1"/>
    <col min="13" max="13" width="12.125" customWidth="1"/>
    <col min="14" max="14" width="13.875" customWidth="1"/>
    <col min="15" max="15" width="13.75" customWidth="1"/>
    <col min="16" max="16" width="13.625" customWidth="1"/>
    <col min="17" max="17" width="7.5" customWidth="1"/>
  </cols>
  <sheetData>
    <row r="1" spans="1:17" ht="57" customHeight="1">
      <c r="P1" s="60" t="s">
        <v>153</v>
      </c>
      <c r="Q1" s="61"/>
    </row>
    <row r="2" spans="1:17" ht="80.25" customHeight="1">
      <c r="A2" s="51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75" customHeigh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155</v>
      </c>
      <c r="F3" s="62" t="s">
        <v>4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6.5" customHeight="1">
      <c r="A4" s="53"/>
      <c r="B4" s="53"/>
      <c r="C4" s="53"/>
      <c r="D4" s="53"/>
      <c r="E4" s="63"/>
      <c r="F4" s="49" t="s">
        <v>156</v>
      </c>
      <c r="G4" s="62" t="s">
        <v>4</v>
      </c>
      <c r="H4" s="62"/>
      <c r="I4" s="62"/>
      <c r="J4" s="62"/>
      <c r="K4" s="62"/>
      <c r="L4" s="62"/>
      <c r="M4" s="62"/>
      <c r="N4" s="49" t="s">
        <v>5</v>
      </c>
      <c r="O4" s="62" t="s">
        <v>4</v>
      </c>
      <c r="P4" s="62"/>
      <c r="Q4" s="62"/>
    </row>
    <row r="5" spans="1:17" ht="6" customHeight="1">
      <c r="A5" s="53"/>
      <c r="B5" s="53"/>
      <c r="C5" s="53"/>
      <c r="D5" s="53"/>
      <c r="E5" s="63"/>
      <c r="F5" s="50"/>
      <c r="G5" s="49" t="s">
        <v>6</v>
      </c>
      <c r="H5" s="49"/>
      <c r="I5" s="49" t="s">
        <v>157</v>
      </c>
      <c r="J5" s="49" t="s">
        <v>158</v>
      </c>
      <c r="K5" s="65" t="s">
        <v>159</v>
      </c>
      <c r="L5" s="49" t="s">
        <v>160</v>
      </c>
      <c r="M5" s="49" t="s">
        <v>161</v>
      </c>
      <c r="N5" s="49"/>
      <c r="O5" s="49" t="s">
        <v>162</v>
      </c>
      <c r="P5" s="62" t="s">
        <v>7</v>
      </c>
      <c r="Q5" s="54" t="s">
        <v>242</v>
      </c>
    </row>
    <row r="6" spans="1:17" ht="10.5" customHeight="1">
      <c r="A6" s="53"/>
      <c r="B6" s="53"/>
      <c r="C6" s="53"/>
      <c r="D6" s="53"/>
      <c r="E6" s="63"/>
      <c r="F6" s="50"/>
      <c r="G6" s="49"/>
      <c r="H6" s="49"/>
      <c r="I6" s="64"/>
      <c r="J6" s="50"/>
      <c r="K6" s="64"/>
      <c r="L6" s="64"/>
      <c r="M6" s="50"/>
      <c r="N6" s="49"/>
      <c r="O6" s="50"/>
      <c r="P6" s="62"/>
      <c r="Q6" s="55"/>
    </row>
    <row r="7" spans="1:17" ht="213.75" customHeight="1">
      <c r="A7" s="53"/>
      <c r="B7" s="53"/>
      <c r="C7" s="53"/>
      <c r="D7" s="53"/>
      <c r="E7" s="63"/>
      <c r="F7" s="50"/>
      <c r="G7" s="12" t="s">
        <v>69</v>
      </c>
      <c r="H7" s="12" t="s">
        <v>8</v>
      </c>
      <c r="I7" s="64"/>
      <c r="J7" s="50"/>
      <c r="K7" s="64"/>
      <c r="L7" s="64"/>
      <c r="M7" s="50"/>
      <c r="N7" s="49"/>
      <c r="O7" s="50"/>
      <c r="P7" s="12" t="s">
        <v>163</v>
      </c>
      <c r="Q7" s="56"/>
    </row>
    <row r="8" spans="1:17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</row>
    <row r="9" spans="1:17" ht="19.5" customHeight="1">
      <c r="A9" s="10" t="s">
        <v>70</v>
      </c>
      <c r="B9" s="17"/>
      <c r="C9" s="18"/>
      <c r="D9" s="1" t="s">
        <v>146</v>
      </c>
      <c r="E9" s="29">
        <f>E10+E12</f>
        <v>19300</v>
      </c>
      <c r="F9" s="29">
        <f t="shared" ref="F9:Q9" si="0">F10+F12</f>
        <v>19300</v>
      </c>
      <c r="G9" s="29">
        <f t="shared" si="0"/>
        <v>0</v>
      </c>
      <c r="H9" s="29">
        <f t="shared" si="0"/>
        <v>19300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</row>
    <row r="10" spans="1:17" ht="19.5" customHeight="1">
      <c r="A10" s="6"/>
      <c r="B10" s="19" t="s">
        <v>172</v>
      </c>
      <c r="C10" s="6"/>
      <c r="D10" s="8" t="s">
        <v>9</v>
      </c>
      <c r="E10" s="30">
        <f>SUM(E11)</f>
        <v>7800</v>
      </c>
      <c r="F10" s="30">
        <f t="shared" ref="F10:Q10" si="1">SUM(F11)</f>
        <v>7800</v>
      </c>
      <c r="G10" s="30">
        <f t="shared" si="1"/>
        <v>0</v>
      </c>
      <c r="H10" s="30">
        <f t="shared" si="1"/>
        <v>7800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</row>
    <row r="11" spans="1:17" ht="49.5" customHeight="1">
      <c r="A11" s="6"/>
      <c r="B11" s="9"/>
      <c r="C11" s="6">
        <v>2850</v>
      </c>
      <c r="D11" s="7" t="s">
        <v>78</v>
      </c>
      <c r="E11" s="31">
        <v>7800</v>
      </c>
      <c r="F11" s="31">
        <v>7800</v>
      </c>
      <c r="G11" s="31">
        <v>0</v>
      </c>
      <c r="H11" s="31">
        <v>7800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8" customHeight="1">
      <c r="A12" s="6"/>
      <c r="B12" s="19" t="s">
        <v>173</v>
      </c>
      <c r="C12" s="6"/>
      <c r="D12" s="8" t="s">
        <v>10</v>
      </c>
      <c r="E12" s="30">
        <f>SUM(E13:E14)</f>
        <v>11500</v>
      </c>
      <c r="F12" s="30">
        <f t="shared" ref="F12:Q12" si="2">SUM(F13:F14)</f>
        <v>11500</v>
      </c>
      <c r="G12" s="30">
        <f t="shared" si="2"/>
        <v>0</v>
      </c>
      <c r="H12" s="30">
        <f t="shared" si="2"/>
        <v>11500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 t="shared" si="2"/>
        <v>0</v>
      </c>
      <c r="Q12" s="30">
        <f t="shared" si="2"/>
        <v>0</v>
      </c>
    </row>
    <row r="13" spans="1:17" ht="30.75" customHeight="1">
      <c r="A13" s="6"/>
      <c r="B13" s="9"/>
      <c r="C13" s="6">
        <v>4210</v>
      </c>
      <c r="D13" s="7" t="s">
        <v>71</v>
      </c>
      <c r="E13" s="31">
        <v>1500</v>
      </c>
      <c r="F13" s="31">
        <v>1500</v>
      </c>
      <c r="G13" s="31">
        <v>0</v>
      </c>
      <c r="H13" s="31">
        <v>1500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ht="39.75" customHeight="1">
      <c r="A14" s="6"/>
      <c r="B14" s="9"/>
      <c r="C14" s="6">
        <v>4300</v>
      </c>
      <c r="D14" s="7" t="s">
        <v>11</v>
      </c>
      <c r="E14" s="31">
        <v>10000</v>
      </c>
      <c r="F14" s="31">
        <v>10000</v>
      </c>
      <c r="G14" s="31">
        <v>0</v>
      </c>
      <c r="H14" s="31">
        <v>10000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9.5" customHeight="1">
      <c r="A15" s="10">
        <v>600</v>
      </c>
      <c r="B15" s="11"/>
      <c r="C15" s="10"/>
      <c r="D15" s="1" t="s">
        <v>72</v>
      </c>
      <c r="E15" s="29">
        <f>E16+E19</f>
        <v>105331.35</v>
      </c>
      <c r="F15" s="29">
        <f t="shared" ref="F15:Q15" si="3">F16+F19</f>
        <v>105331.35</v>
      </c>
      <c r="G15" s="29">
        <f t="shared" si="3"/>
        <v>0</v>
      </c>
      <c r="H15" s="29">
        <f t="shared" si="3"/>
        <v>105331.35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>
        <f t="shared" si="3"/>
        <v>0</v>
      </c>
      <c r="P15" s="29">
        <f t="shared" si="3"/>
        <v>0</v>
      </c>
      <c r="Q15" s="29">
        <f t="shared" si="3"/>
        <v>0</v>
      </c>
    </row>
    <row r="16" spans="1:17" ht="19.5" customHeight="1">
      <c r="A16" s="2"/>
      <c r="B16" s="2">
        <v>60014</v>
      </c>
      <c r="C16" s="2"/>
      <c r="D16" s="3" t="s">
        <v>12</v>
      </c>
      <c r="E16" s="32">
        <f>SUM(E17:E18)</f>
        <v>36100</v>
      </c>
      <c r="F16" s="32">
        <f t="shared" ref="F16:Q16" si="4">SUM(F17:F18)</f>
        <v>36100</v>
      </c>
      <c r="G16" s="32">
        <f t="shared" si="4"/>
        <v>0</v>
      </c>
      <c r="H16" s="32">
        <f t="shared" si="4"/>
        <v>36100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</row>
    <row r="17" spans="1:17" ht="42" customHeight="1">
      <c r="A17" s="2"/>
      <c r="B17" s="2"/>
      <c r="C17" s="2">
        <v>4300</v>
      </c>
      <c r="D17" s="4" t="s">
        <v>77</v>
      </c>
      <c r="E17" s="33">
        <v>25100</v>
      </c>
      <c r="F17" s="33">
        <v>25100</v>
      </c>
      <c r="G17" s="33">
        <v>0</v>
      </c>
      <c r="H17" s="33">
        <v>25100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</row>
    <row r="18" spans="1:17" ht="21" customHeight="1">
      <c r="A18" s="2"/>
      <c r="B18" s="2"/>
      <c r="C18" s="2">
        <v>4430</v>
      </c>
      <c r="D18" s="4" t="s">
        <v>73</v>
      </c>
      <c r="E18" s="33">
        <v>11000</v>
      </c>
      <c r="F18" s="33">
        <v>11000</v>
      </c>
      <c r="G18" s="33">
        <v>0</v>
      </c>
      <c r="H18" s="33">
        <v>11000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19.5" customHeight="1">
      <c r="A19" s="2"/>
      <c r="B19" s="2">
        <v>60016</v>
      </c>
      <c r="C19" s="2"/>
      <c r="D19" s="3" t="s">
        <v>13</v>
      </c>
      <c r="E19" s="32">
        <f>SUM(E20:E22)</f>
        <v>69231.350000000006</v>
      </c>
      <c r="F19" s="32">
        <f t="shared" ref="F19:Q19" si="5">SUM(F20:F22)</f>
        <v>69231.350000000006</v>
      </c>
      <c r="G19" s="32">
        <f t="shared" si="5"/>
        <v>0</v>
      </c>
      <c r="H19" s="32">
        <f t="shared" si="5"/>
        <v>69231.350000000006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2">
        <f t="shared" si="5"/>
        <v>0</v>
      </c>
      <c r="P19" s="32">
        <f t="shared" si="5"/>
        <v>0</v>
      </c>
      <c r="Q19" s="32">
        <f t="shared" si="5"/>
        <v>0</v>
      </c>
    </row>
    <row r="20" spans="1:17" ht="36" customHeight="1">
      <c r="A20" s="2"/>
      <c r="B20" s="5"/>
      <c r="C20" s="2">
        <v>4210</v>
      </c>
      <c r="D20" s="28" t="s">
        <v>237</v>
      </c>
      <c r="E20" s="33">
        <v>5900</v>
      </c>
      <c r="F20" s="33">
        <v>5900</v>
      </c>
      <c r="G20" s="33">
        <v>0</v>
      </c>
      <c r="H20" s="33">
        <v>5900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</row>
    <row r="21" spans="1:17" ht="21" customHeight="1">
      <c r="A21" s="2"/>
      <c r="B21" s="5"/>
      <c r="C21" s="2">
        <v>4270</v>
      </c>
      <c r="D21" s="4" t="s">
        <v>174</v>
      </c>
      <c r="E21" s="33">
        <v>10000</v>
      </c>
      <c r="F21" s="33">
        <v>10000</v>
      </c>
      <c r="G21" s="33">
        <v>0</v>
      </c>
      <c r="H21" s="33">
        <v>10000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1:17" ht="36" customHeight="1">
      <c r="A22" s="2"/>
      <c r="B22" s="5"/>
      <c r="C22" s="2">
        <v>4300</v>
      </c>
      <c r="D22" s="4" t="s">
        <v>238</v>
      </c>
      <c r="E22" s="33">
        <v>53331.35</v>
      </c>
      <c r="F22" s="33">
        <v>53331.35</v>
      </c>
      <c r="G22" s="33">
        <v>0</v>
      </c>
      <c r="H22" s="33">
        <v>53331.35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</row>
    <row r="23" spans="1:17" ht="24" customHeight="1">
      <c r="A23" s="10">
        <v>630</v>
      </c>
      <c r="B23" s="11"/>
      <c r="C23" s="10"/>
      <c r="D23" s="1" t="s">
        <v>14</v>
      </c>
      <c r="E23" s="29">
        <f>E24</f>
        <v>55000</v>
      </c>
      <c r="F23" s="29">
        <f t="shared" ref="F23:Q23" si="6">F24</f>
        <v>55000</v>
      </c>
      <c r="G23" s="29">
        <f t="shared" si="6"/>
        <v>0</v>
      </c>
      <c r="H23" s="29">
        <f t="shared" si="6"/>
        <v>55000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6"/>
        <v>0</v>
      </c>
      <c r="P23" s="29">
        <f t="shared" si="6"/>
        <v>0</v>
      </c>
      <c r="Q23" s="29">
        <f t="shared" si="6"/>
        <v>0</v>
      </c>
    </row>
    <row r="24" spans="1:17" ht="18.75" customHeight="1">
      <c r="A24" s="6"/>
      <c r="B24" s="6">
        <v>63095</v>
      </c>
      <c r="C24" s="6"/>
      <c r="D24" s="8" t="s">
        <v>10</v>
      </c>
      <c r="E24" s="30">
        <f>SUM(E25:E27)</f>
        <v>55000</v>
      </c>
      <c r="F24" s="30">
        <f t="shared" ref="F24:Q24" si="7">SUM(F25:F27)</f>
        <v>55000</v>
      </c>
      <c r="G24" s="30">
        <f t="shared" si="7"/>
        <v>0</v>
      </c>
      <c r="H24" s="30">
        <f t="shared" si="7"/>
        <v>55000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7"/>
        <v>0</v>
      </c>
      <c r="O24" s="30">
        <f t="shared" si="7"/>
        <v>0</v>
      </c>
      <c r="P24" s="30">
        <f t="shared" si="7"/>
        <v>0</v>
      </c>
      <c r="Q24" s="30">
        <f t="shared" si="7"/>
        <v>0</v>
      </c>
    </row>
    <row r="25" spans="1:17" ht="65.25" customHeight="1">
      <c r="A25" s="6"/>
      <c r="B25" s="9"/>
      <c r="C25" s="6">
        <v>4210</v>
      </c>
      <c r="D25" s="22" t="s">
        <v>239</v>
      </c>
      <c r="E25" s="31">
        <v>12000</v>
      </c>
      <c r="F25" s="31">
        <v>12000</v>
      </c>
      <c r="G25" s="31">
        <v>0</v>
      </c>
      <c r="H25" s="31">
        <v>12000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ht="29.25" customHeight="1">
      <c r="A26" s="6"/>
      <c r="B26" s="9"/>
      <c r="C26" s="6">
        <v>4260</v>
      </c>
      <c r="D26" s="7" t="s">
        <v>16</v>
      </c>
      <c r="E26" s="31">
        <v>5000</v>
      </c>
      <c r="F26" s="31">
        <v>5000</v>
      </c>
      <c r="G26" s="31">
        <v>0</v>
      </c>
      <c r="H26" s="31">
        <v>5000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</row>
    <row r="27" spans="1:17" ht="80.25" customHeight="1">
      <c r="A27" s="6"/>
      <c r="B27" s="9"/>
      <c r="C27" s="6">
        <v>4300</v>
      </c>
      <c r="D27" s="22" t="s">
        <v>240</v>
      </c>
      <c r="E27" s="31">
        <v>38000</v>
      </c>
      <c r="F27" s="31">
        <v>38000</v>
      </c>
      <c r="G27" s="31">
        <v>0</v>
      </c>
      <c r="H27" s="31">
        <v>38000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</row>
    <row r="28" spans="1:17" ht="28.5" customHeight="1">
      <c r="A28" s="10">
        <v>700</v>
      </c>
      <c r="B28" s="11"/>
      <c r="C28" s="10"/>
      <c r="D28" s="1" t="s">
        <v>164</v>
      </c>
      <c r="E28" s="29">
        <f>E29+E31</f>
        <v>39000</v>
      </c>
      <c r="F28" s="29">
        <f t="shared" ref="F28:Q28" si="8">F29+F31</f>
        <v>39000</v>
      </c>
      <c r="G28" s="29">
        <f t="shared" si="8"/>
        <v>0</v>
      </c>
      <c r="H28" s="29">
        <f t="shared" si="8"/>
        <v>39000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0</v>
      </c>
      <c r="P28" s="29">
        <f t="shared" si="8"/>
        <v>0</v>
      </c>
      <c r="Q28" s="29">
        <f t="shared" si="8"/>
        <v>0</v>
      </c>
    </row>
    <row r="29" spans="1:17" ht="31.5" customHeight="1">
      <c r="A29" s="6"/>
      <c r="B29" s="6">
        <v>70005</v>
      </c>
      <c r="C29" s="6"/>
      <c r="D29" s="8" t="s">
        <v>165</v>
      </c>
      <c r="E29" s="30">
        <f>SUM(E30)</f>
        <v>5000</v>
      </c>
      <c r="F29" s="30">
        <f t="shared" ref="F29:Q29" si="9">SUM(F30)</f>
        <v>5000</v>
      </c>
      <c r="G29" s="30">
        <f t="shared" si="9"/>
        <v>0</v>
      </c>
      <c r="H29" s="30">
        <f t="shared" si="9"/>
        <v>5000</v>
      </c>
      <c r="I29" s="30">
        <f t="shared" si="9"/>
        <v>0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9"/>
        <v>0</v>
      </c>
      <c r="O29" s="30">
        <f t="shared" si="9"/>
        <v>0</v>
      </c>
      <c r="P29" s="30">
        <f t="shared" si="9"/>
        <v>0</v>
      </c>
      <c r="Q29" s="30">
        <f t="shared" si="9"/>
        <v>0</v>
      </c>
    </row>
    <row r="30" spans="1:17" ht="132" customHeight="1">
      <c r="A30" s="6"/>
      <c r="B30" s="9"/>
      <c r="C30" s="6">
        <v>4300</v>
      </c>
      <c r="D30" s="20" t="s">
        <v>175</v>
      </c>
      <c r="E30" s="31">
        <v>5000</v>
      </c>
      <c r="F30" s="31">
        <v>5000</v>
      </c>
      <c r="G30" s="31">
        <v>0</v>
      </c>
      <c r="H30" s="31">
        <v>5000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ht="29.25" customHeight="1">
      <c r="A31" s="6"/>
      <c r="B31" s="6">
        <v>70095</v>
      </c>
      <c r="C31" s="6"/>
      <c r="D31" s="8" t="s">
        <v>10</v>
      </c>
      <c r="E31" s="30">
        <f>SUM(E32:E35)</f>
        <v>34000</v>
      </c>
      <c r="F31" s="30">
        <f t="shared" ref="F31:Q31" si="10">SUM(F32:F35)</f>
        <v>34000</v>
      </c>
      <c r="G31" s="30">
        <f t="shared" si="10"/>
        <v>0</v>
      </c>
      <c r="H31" s="30">
        <f t="shared" si="10"/>
        <v>34000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0">
        <f t="shared" si="10"/>
        <v>0</v>
      </c>
      <c r="Q31" s="30">
        <f t="shared" si="10"/>
        <v>0</v>
      </c>
    </row>
    <row r="32" spans="1:17" ht="33.75" customHeight="1">
      <c r="A32" s="6"/>
      <c r="B32" s="9"/>
      <c r="C32" s="6">
        <v>4210</v>
      </c>
      <c r="D32" s="7" t="s">
        <v>74</v>
      </c>
      <c r="E32" s="31">
        <v>5000</v>
      </c>
      <c r="F32" s="31">
        <v>5000</v>
      </c>
      <c r="G32" s="31">
        <v>0</v>
      </c>
      <c r="H32" s="31">
        <v>5000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ht="27.75" customHeight="1">
      <c r="A33" s="6"/>
      <c r="B33" s="9"/>
      <c r="C33" s="6">
        <v>4260</v>
      </c>
      <c r="D33" s="7" t="s">
        <v>17</v>
      </c>
      <c r="E33" s="31">
        <v>4000</v>
      </c>
      <c r="F33" s="31">
        <v>4000</v>
      </c>
      <c r="G33" s="31">
        <v>0</v>
      </c>
      <c r="H33" s="31">
        <v>4000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</row>
    <row r="34" spans="1:17" ht="23.25" customHeight="1">
      <c r="A34" s="6"/>
      <c r="B34" s="9"/>
      <c r="C34" s="6">
        <v>4270</v>
      </c>
      <c r="D34" s="22" t="s">
        <v>174</v>
      </c>
      <c r="E34" s="31">
        <v>12000</v>
      </c>
      <c r="F34" s="31">
        <v>12000</v>
      </c>
      <c r="G34" s="31">
        <v>0</v>
      </c>
      <c r="H34" s="31">
        <v>12000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</row>
    <row r="35" spans="1:17" ht="60" customHeight="1">
      <c r="A35" s="6"/>
      <c r="B35" s="9"/>
      <c r="C35" s="6">
        <v>4300</v>
      </c>
      <c r="D35" s="20" t="s">
        <v>177</v>
      </c>
      <c r="E35" s="31">
        <v>13000</v>
      </c>
      <c r="F35" s="31">
        <v>13000</v>
      </c>
      <c r="G35" s="31">
        <v>0</v>
      </c>
      <c r="H35" s="31">
        <v>13000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</row>
    <row r="36" spans="1:17" ht="19.5" customHeight="1">
      <c r="A36" s="10">
        <v>710</v>
      </c>
      <c r="B36" s="11"/>
      <c r="C36" s="10"/>
      <c r="D36" s="1" t="s">
        <v>75</v>
      </c>
      <c r="E36" s="29">
        <f>E37+E39+E41+E45</f>
        <v>113000</v>
      </c>
      <c r="F36" s="29">
        <f t="shared" ref="F36:H36" si="11">F37+F39+F41+F45</f>
        <v>113000</v>
      </c>
      <c r="G36" s="29">
        <f t="shared" si="11"/>
        <v>0</v>
      </c>
      <c r="H36" s="29">
        <f t="shared" si="11"/>
        <v>113000</v>
      </c>
      <c r="I36" s="29">
        <f t="shared" ref="I36:Q36" si="12">I37+I41+I45</f>
        <v>0</v>
      </c>
      <c r="J36" s="29">
        <f t="shared" si="12"/>
        <v>0</v>
      </c>
      <c r="K36" s="29">
        <f t="shared" si="12"/>
        <v>0</v>
      </c>
      <c r="L36" s="29">
        <f t="shared" si="12"/>
        <v>0</v>
      </c>
      <c r="M36" s="29">
        <f t="shared" si="12"/>
        <v>0</v>
      </c>
      <c r="N36" s="29">
        <f t="shared" si="12"/>
        <v>0</v>
      </c>
      <c r="O36" s="29">
        <f t="shared" si="12"/>
        <v>0</v>
      </c>
      <c r="P36" s="29">
        <f t="shared" si="12"/>
        <v>0</v>
      </c>
      <c r="Q36" s="29">
        <f t="shared" si="12"/>
        <v>0</v>
      </c>
    </row>
    <row r="37" spans="1:17" ht="31.5" customHeight="1">
      <c r="A37" s="6"/>
      <c r="B37" s="6">
        <v>71004</v>
      </c>
      <c r="C37" s="6"/>
      <c r="D37" s="8" t="s">
        <v>166</v>
      </c>
      <c r="E37" s="30">
        <f>SUM(E38)</f>
        <v>75000</v>
      </c>
      <c r="F37" s="30">
        <f t="shared" ref="F37:Q37" si="13">SUM(F38)</f>
        <v>75000</v>
      </c>
      <c r="G37" s="30">
        <f t="shared" si="13"/>
        <v>0</v>
      </c>
      <c r="H37" s="30">
        <f t="shared" si="13"/>
        <v>75000</v>
      </c>
      <c r="I37" s="30">
        <f t="shared" si="13"/>
        <v>0</v>
      </c>
      <c r="J37" s="30">
        <f t="shared" si="13"/>
        <v>0</v>
      </c>
      <c r="K37" s="30">
        <f t="shared" si="13"/>
        <v>0</v>
      </c>
      <c r="L37" s="30">
        <f t="shared" si="13"/>
        <v>0</v>
      </c>
      <c r="M37" s="30">
        <f t="shared" si="13"/>
        <v>0</v>
      </c>
      <c r="N37" s="30">
        <f t="shared" si="13"/>
        <v>0</v>
      </c>
      <c r="O37" s="30">
        <f t="shared" si="13"/>
        <v>0</v>
      </c>
      <c r="P37" s="30">
        <f t="shared" si="13"/>
        <v>0</v>
      </c>
      <c r="Q37" s="30">
        <f t="shared" si="13"/>
        <v>0</v>
      </c>
    </row>
    <row r="38" spans="1:17" ht="21" customHeight="1">
      <c r="A38" s="6"/>
      <c r="B38" s="9"/>
      <c r="C38" s="6">
        <v>4300</v>
      </c>
      <c r="D38" s="7" t="s">
        <v>76</v>
      </c>
      <c r="E38" s="31">
        <v>75000</v>
      </c>
      <c r="F38" s="31">
        <v>75000</v>
      </c>
      <c r="G38" s="31"/>
      <c r="H38" s="31">
        <v>75000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30.75" customHeight="1">
      <c r="A39" s="6"/>
      <c r="B39" s="6">
        <v>71014</v>
      </c>
      <c r="C39" s="6"/>
      <c r="D39" s="8" t="s">
        <v>167</v>
      </c>
      <c r="E39" s="30">
        <f>SUM(E40)</f>
        <v>5000</v>
      </c>
      <c r="F39" s="30">
        <f t="shared" ref="F39:Q39" si="14">SUM(F40)</f>
        <v>5000</v>
      </c>
      <c r="G39" s="30">
        <f t="shared" si="14"/>
        <v>0</v>
      </c>
      <c r="H39" s="30">
        <f t="shared" si="14"/>
        <v>5000</v>
      </c>
      <c r="I39" s="30">
        <f t="shared" si="14"/>
        <v>0</v>
      </c>
      <c r="J39" s="30">
        <f t="shared" si="14"/>
        <v>0</v>
      </c>
      <c r="K39" s="30">
        <f t="shared" si="14"/>
        <v>0</v>
      </c>
      <c r="L39" s="30">
        <f t="shared" si="14"/>
        <v>0</v>
      </c>
      <c r="M39" s="30">
        <f t="shared" si="14"/>
        <v>0</v>
      </c>
      <c r="N39" s="30">
        <f t="shared" si="14"/>
        <v>0</v>
      </c>
      <c r="O39" s="30">
        <f t="shared" si="14"/>
        <v>0</v>
      </c>
      <c r="P39" s="30">
        <f t="shared" si="14"/>
        <v>0</v>
      </c>
      <c r="Q39" s="30">
        <f t="shared" si="14"/>
        <v>0</v>
      </c>
    </row>
    <row r="40" spans="1:17" ht="96" customHeight="1">
      <c r="A40" s="6"/>
      <c r="B40" s="9"/>
      <c r="C40" s="6">
        <v>4300</v>
      </c>
      <c r="D40" s="20" t="s">
        <v>176</v>
      </c>
      <c r="E40" s="31">
        <v>5000</v>
      </c>
      <c r="F40" s="31">
        <v>5000</v>
      </c>
      <c r="G40" s="31">
        <v>0</v>
      </c>
      <c r="H40" s="31">
        <v>5000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</row>
    <row r="41" spans="1:17" ht="26.25" customHeight="1">
      <c r="A41" s="6"/>
      <c r="B41" s="6">
        <v>71035</v>
      </c>
      <c r="C41" s="6"/>
      <c r="D41" s="8" t="s">
        <v>19</v>
      </c>
      <c r="E41" s="30">
        <f>SUM(E42:E44)</f>
        <v>30000</v>
      </c>
      <c r="F41" s="30">
        <f t="shared" ref="F41:Q41" si="15">SUM(F42:F44)</f>
        <v>30000</v>
      </c>
      <c r="G41" s="30">
        <f t="shared" si="15"/>
        <v>0</v>
      </c>
      <c r="H41" s="30">
        <f t="shared" si="15"/>
        <v>30000</v>
      </c>
      <c r="I41" s="30">
        <f t="shared" si="15"/>
        <v>0</v>
      </c>
      <c r="J41" s="30">
        <f t="shared" si="15"/>
        <v>0</v>
      </c>
      <c r="K41" s="30">
        <f t="shared" si="15"/>
        <v>0</v>
      </c>
      <c r="L41" s="30">
        <f t="shared" si="15"/>
        <v>0</v>
      </c>
      <c r="M41" s="30">
        <f t="shared" si="15"/>
        <v>0</v>
      </c>
      <c r="N41" s="30">
        <f t="shared" si="15"/>
        <v>0</v>
      </c>
      <c r="O41" s="30">
        <f t="shared" si="15"/>
        <v>0</v>
      </c>
      <c r="P41" s="30">
        <f t="shared" si="15"/>
        <v>0</v>
      </c>
      <c r="Q41" s="30">
        <f t="shared" si="15"/>
        <v>0</v>
      </c>
    </row>
    <row r="42" spans="1:17" ht="45.75" customHeight="1">
      <c r="A42" s="6"/>
      <c r="B42" s="9"/>
      <c r="C42" s="6">
        <v>4210</v>
      </c>
      <c r="D42" s="24" t="s">
        <v>247</v>
      </c>
      <c r="E42" s="31">
        <v>11000</v>
      </c>
      <c r="F42" s="31">
        <v>11000</v>
      </c>
      <c r="G42" s="31">
        <v>0</v>
      </c>
      <c r="H42" s="31">
        <v>11000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</row>
    <row r="43" spans="1:17" ht="33.75" customHeight="1">
      <c r="A43" s="6"/>
      <c r="B43" s="6"/>
      <c r="C43" s="6">
        <v>4260</v>
      </c>
      <c r="D43" s="7" t="s">
        <v>20</v>
      </c>
      <c r="E43" s="31">
        <v>3000</v>
      </c>
      <c r="F43" s="31">
        <v>3000</v>
      </c>
      <c r="G43" s="31">
        <v>0</v>
      </c>
      <c r="H43" s="31">
        <v>3000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</row>
    <row r="44" spans="1:17" ht="81.75" customHeight="1">
      <c r="A44" s="6"/>
      <c r="B44" s="6"/>
      <c r="C44" s="6">
        <v>4300</v>
      </c>
      <c r="D44" s="22" t="s">
        <v>241</v>
      </c>
      <c r="E44" s="31">
        <v>16000</v>
      </c>
      <c r="F44" s="31">
        <v>16000</v>
      </c>
      <c r="G44" s="31">
        <v>0</v>
      </c>
      <c r="H44" s="31">
        <v>16000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</row>
    <row r="45" spans="1:17" ht="23.25" customHeight="1">
      <c r="A45" s="6"/>
      <c r="B45" s="6">
        <v>71095</v>
      </c>
      <c r="C45" s="6"/>
      <c r="D45" s="8" t="s">
        <v>10</v>
      </c>
      <c r="E45" s="30">
        <f>SUM(E46)</f>
        <v>3000</v>
      </c>
      <c r="F45" s="30">
        <f t="shared" ref="F45:Q45" si="16">SUM(F46)</f>
        <v>3000</v>
      </c>
      <c r="G45" s="30">
        <f t="shared" si="16"/>
        <v>0</v>
      </c>
      <c r="H45" s="30">
        <f t="shared" si="16"/>
        <v>3000</v>
      </c>
      <c r="I45" s="30">
        <f t="shared" si="16"/>
        <v>0</v>
      </c>
      <c r="J45" s="30">
        <f t="shared" si="16"/>
        <v>0</v>
      </c>
      <c r="K45" s="30">
        <f t="shared" si="16"/>
        <v>0</v>
      </c>
      <c r="L45" s="30">
        <f t="shared" si="16"/>
        <v>0</v>
      </c>
      <c r="M45" s="30">
        <f t="shared" si="16"/>
        <v>0</v>
      </c>
      <c r="N45" s="30">
        <f t="shared" si="16"/>
        <v>0</v>
      </c>
      <c r="O45" s="30">
        <f t="shared" si="16"/>
        <v>0</v>
      </c>
      <c r="P45" s="30">
        <f t="shared" si="16"/>
        <v>0</v>
      </c>
      <c r="Q45" s="30">
        <f t="shared" si="16"/>
        <v>0</v>
      </c>
    </row>
    <row r="46" spans="1:17" ht="42.75" customHeight="1">
      <c r="A46" s="6"/>
      <c r="B46" s="6"/>
      <c r="C46" s="6">
        <v>4300</v>
      </c>
      <c r="D46" s="7" t="s">
        <v>79</v>
      </c>
      <c r="E46" s="31">
        <v>3000</v>
      </c>
      <c r="F46" s="31">
        <v>3000</v>
      </c>
      <c r="G46" s="31">
        <v>0</v>
      </c>
      <c r="H46" s="31">
        <v>3000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</row>
    <row r="47" spans="1:17" ht="23.25" customHeight="1">
      <c r="A47" s="10">
        <v>750</v>
      </c>
      <c r="B47" s="10"/>
      <c r="C47" s="10"/>
      <c r="D47" s="1" t="s">
        <v>168</v>
      </c>
      <c r="E47" s="29">
        <f>E48+E52+E57+E75+E78+E81</f>
        <v>1850500</v>
      </c>
      <c r="F47" s="29">
        <f t="shared" ref="F47:Q47" si="17">F48+F52+F57+F75+F78+F81</f>
        <v>1850500</v>
      </c>
      <c r="G47" s="29">
        <f t="shared" si="17"/>
        <v>1258850</v>
      </c>
      <c r="H47" s="29">
        <f t="shared" si="17"/>
        <v>501650</v>
      </c>
      <c r="I47" s="29">
        <f t="shared" si="17"/>
        <v>0</v>
      </c>
      <c r="J47" s="29">
        <f t="shared" si="17"/>
        <v>90000</v>
      </c>
      <c r="K47" s="29">
        <f t="shared" si="17"/>
        <v>0</v>
      </c>
      <c r="L47" s="29">
        <f t="shared" si="17"/>
        <v>0</v>
      </c>
      <c r="M47" s="29">
        <f t="shared" si="17"/>
        <v>0</v>
      </c>
      <c r="N47" s="29">
        <f t="shared" si="17"/>
        <v>0</v>
      </c>
      <c r="O47" s="29">
        <f t="shared" si="17"/>
        <v>0</v>
      </c>
      <c r="P47" s="29">
        <f t="shared" si="17"/>
        <v>0</v>
      </c>
      <c r="Q47" s="29">
        <f t="shared" si="17"/>
        <v>0</v>
      </c>
    </row>
    <row r="48" spans="1:17" ht="18.75" customHeight="1">
      <c r="A48" s="6"/>
      <c r="B48" s="8">
        <v>75011</v>
      </c>
      <c r="C48" s="6"/>
      <c r="D48" s="8" t="s">
        <v>21</v>
      </c>
      <c r="E48" s="30">
        <f>SUM(E49:E51)</f>
        <v>8600</v>
      </c>
      <c r="F48" s="30">
        <f t="shared" ref="F48:Q48" si="18">SUM(F49:F51)</f>
        <v>8600</v>
      </c>
      <c r="G48" s="30">
        <f t="shared" si="18"/>
        <v>8600</v>
      </c>
      <c r="H48" s="30">
        <f t="shared" si="18"/>
        <v>0</v>
      </c>
      <c r="I48" s="30">
        <f t="shared" si="18"/>
        <v>0</v>
      </c>
      <c r="J48" s="30">
        <f t="shared" si="18"/>
        <v>0</v>
      </c>
      <c r="K48" s="30">
        <f t="shared" si="18"/>
        <v>0</v>
      </c>
      <c r="L48" s="30">
        <f t="shared" si="18"/>
        <v>0</v>
      </c>
      <c r="M48" s="30">
        <f t="shared" si="18"/>
        <v>0</v>
      </c>
      <c r="N48" s="30">
        <f t="shared" si="18"/>
        <v>0</v>
      </c>
      <c r="O48" s="30">
        <f t="shared" si="18"/>
        <v>0</v>
      </c>
      <c r="P48" s="30">
        <f t="shared" si="18"/>
        <v>0</v>
      </c>
      <c r="Q48" s="30">
        <f t="shared" si="18"/>
        <v>0</v>
      </c>
    </row>
    <row r="49" spans="1:17" ht="27.75" customHeight="1">
      <c r="A49" s="6"/>
      <c r="B49" s="6"/>
      <c r="C49" s="6">
        <v>4010</v>
      </c>
      <c r="D49" s="7" t="s">
        <v>22</v>
      </c>
      <c r="E49" s="31">
        <v>7193.65</v>
      </c>
      <c r="F49" s="31">
        <v>7193.65</v>
      </c>
      <c r="G49" s="31">
        <v>7193.65</v>
      </c>
      <c r="H49" s="31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</row>
    <row r="50" spans="1:17" ht="33" customHeight="1">
      <c r="A50" s="6"/>
      <c r="B50" s="6"/>
      <c r="C50" s="6">
        <v>4110</v>
      </c>
      <c r="D50" s="7" t="s">
        <v>85</v>
      </c>
      <c r="E50" s="31">
        <v>1230.1099999999999</v>
      </c>
      <c r="F50" s="31">
        <v>1230.1099999999999</v>
      </c>
      <c r="G50" s="31">
        <v>1230.1099999999999</v>
      </c>
      <c r="H50" s="31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</row>
    <row r="51" spans="1:17" ht="20.25" customHeight="1">
      <c r="A51" s="6"/>
      <c r="B51" s="6"/>
      <c r="C51" s="6">
        <v>4120</v>
      </c>
      <c r="D51" s="7" t="s">
        <v>15</v>
      </c>
      <c r="E51" s="31">
        <v>176.24</v>
      </c>
      <c r="F51" s="31">
        <v>176.24</v>
      </c>
      <c r="G51" s="31">
        <v>176.24</v>
      </c>
      <c r="H51" s="31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</row>
    <row r="52" spans="1:17" ht="21" customHeight="1">
      <c r="A52" s="6"/>
      <c r="B52" s="6">
        <v>75022</v>
      </c>
      <c r="C52" s="6"/>
      <c r="D52" s="8" t="s">
        <v>23</v>
      </c>
      <c r="E52" s="30">
        <f>SUM(E53:E56)</f>
        <v>68000</v>
      </c>
      <c r="F52" s="30">
        <f t="shared" ref="F52:Q52" si="19">SUM(F53:F56)</f>
        <v>68000</v>
      </c>
      <c r="G52" s="30">
        <f t="shared" si="19"/>
        <v>0</v>
      </c>
      <c r="H52" s="30">
        <f t="shared" si="19"/>
        <v>3000</v>
      </c>
      <c r="I52" s="30">
        <f t="shared" si="19"/>
        <v>0</v>
      </c>
      <c r="J52" s="30">
        <f t="shared" si="19"/>
        <v>65000</v>
      </c>
      <c r="K52" s="30">
        <f t="shared" si="19"/>
        <v>0</v>
      </c>
      <c r="L52" s="30">
        <f t="shared" si="19"/>
        <v>0</v>
      </c>
      <c r="M52" s="30">
        <f t="shared" si="19"/>
        <v>0</v>
      </c>
      <c r="N52" s="30">
        <f t="shared" si="19"/>
        <v>0</v>
      </c>
      <c r="O52" s="30">
        <f t="shared" si="19"/>
        <v>0</v>
      </c>
      <c r="P52" s="30">
        <f t="shared" si="19"/>
        <v>0</v>
      </c>
      <c r="Q52" s="30">
        <f t="shared" si="19"/>
        <v>0</v>
      </c>
    </row>
    <row r="53" spans="1:17" ht="65.25" customHeight="1">
      <c r="A53" s="6"/>
      <c r="B53" s="9"/>
      <c r="C53" s="6">
        <v>3030</v>
      </c>
      <c r="D53" s="7" t="s">
        <v>147</v>
      </c>
      <c r="E53" s="31">
        <v>65000</v>
      </c>
      <c r="F53" s="31">
        <v>65000</v>
      </c>
      <c r="G53" s="31">
        <v>0</v>
      </c>
      <c r="H53" s="31">
        <v>0</v>
      </c>
      <c r="I53" s="31">
        <v>0</v>
      </c>
      <c r="J53" s="31">
        <v>65000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</row>
    <row r="54" spans="1:17" ht="22.5" customHeight="1">
      <c r="A54" s="6"/>
      <c r="B54" s="9"/>
      <c r="C54" s="6">
        <v>4210</v>
      </c>
      <c r="D54" s="7" t="s">
        <v>82</v>
      </c>
      <c r="E54" s="31">
        <v>1000</v>
      </c>
      <c r="F54" s="31">
        <v>1000</v>
      </c>
      <c r="G54" s="31">
        <v>0</v>
      </c>
      <c r="H54" s="31">
        <v>1000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1">
        <v>0</v>
      </c>
    </row>
    <row r="55" spans="1:17" ht="21.75" customHeight="1">
      <c r="A55" s="6"/>
      <c r="B55" s="9"/>
      <c r="C55" s="6">
        <v>4300</v>
      </c>
      <c r="D55" s="7" t="s">
        <v>76</v>
      </c>
      <c r="E55" s="31">
        <v>1000</v>
      </c>
      <c r="F55" s="31">
        <v>1000</v>
      </c>
      <c r="G55" s="31">
        <v>0</v>
      </c>
      <c r="H55" s="31">
        <v>1000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1">
        <v>0</v>
      </c>
    </row>
    <row r="56" spans="1:17" ht="42.75" customHeight="1">
      <c r="A56" s="19"/>
      <c r="B56" s="9"/>
      <c r="C56" s="19">
        <v>4700</v>
      </c>
      <c r="D56" s="20" t="s">
        <v>91</v>
      </c>
      <c r="E56" s="31">
        <v>1000</v>
      </c>
      <c r="F56" s="31">
        <v>1000</v>
      </c>
      <c r="G56" s="31">
        <v>0</v>
      </c>
      <c r="H56" s="31">
        <v>1000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1">
        <v>0</v>
      </c>
    </row>
    <row r="57" spans="1:17" ht="21.75" customHeight="1">
      <c r="A57" s="6"/>
      <c r="B57" s="6">
        <v>75023</v>
      </c>
      <c r="C57" s="6"/>
      <c r="D57" s="8" t="s">
        <v>24</v>
      </c>
      <c r="E57" s="30">
        <f>SUM(E58:E74)</f>
        <v>1529050</v>
      </c>
      <c r="F57" s="30">
        <f t="shared" ref="F57:Q57" si="20">SUM(F58:F74)</f>
        <v>1529050</v>
      </c>
      <c r="G57" s="30">
        <f t="shared" si="20"/>
        <v>1238250</v>
      </c>
      <c r="H57" s="30">
        <f t="shared" si="20"/>
        <v>288800</v>
      </c>
      <c r="I57" s="30">
        <f t="shared" si="20"/>
        <v>0</v>
      </c>
      <c r="J57" s="30">
        <f t="shared" si="20"/>
        <v>2000</v>
      </c>
      <c r="K57" s="30">
        <f t="shared" si="20"/>
        <v>0</v>
      </c>
      <c r="L57" s="30">
        <f t="shared" si="20"/>
        <v>0</v>
      </c>
      <c r="M57" s="30">
        <f t="shared" si="20"/>
        <v>0</v>
      </c>
      <c r="N57" s="30">
        <f t="shared" si="20"/>
        <v>0</v>
      </c>
      <c r="O57" s="30">
        <f t="shared" si="20"/>
        <v>0</v>
      </c>
      <c r="P57" s="30">
        <f t="shared" si="20"/>
        <v>0</v>
      </c>
      <c r="Q57" s="30">
        <f t="shared" si="20"/>
        <v>0</v>
      </c>
    </row>
    <row r="58" spans="1:17" ht="31.5" customHeight="1">
      <c r="A58" s="19"/>
      <c r="B58" s="19"/>
      <c r="C58" s="19">
        <v>3020</v>
      </c>
      <c r="D58" s="20" t="s">
        <v>178</v>
      </c>
      <c r="E58" s="31">
        <v>2000</v>
      </c>
      <c r="F58" s="31">
        <v>2000</v>
      </c>
      <c r="G58" s="31">
        <v>0</v>
      </c>
      <c r="H58" s="31">
        <v>0</v>
      </c>
      <c r="I58" s="31">
        <v>0</v>
      </c>
      <c r="J58" s="31">
        <v>2000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1">
        <v>0</v>
      </c>
    </row>
    <row r="59" spans="1:17" ht="29.25" customHeight="1">
      <c r="A59" s="6"/>
      <c r="B59" s="9"/>
      <c r="C59" s="6">
        <v>4010</v>
      </c>
      <c r="D59" s="7" t="s">
        <v>83</v>
      </c>
      <c r="E59" s="31">
        <v>977000</v>
      </c>
      <c r="F59" s="31">
        <v>977000</v>
      </c>
      <c r="G59" s="31">
        <v>977000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</row>
    <row r="60" spans="1:17" ht="29.25" customHeight="1">
      <c r="A60" s="6"/>
      <c r="B60" s="9"/>
      <c r="C60" s="6">
        <v>4040</v>
      </c>
      <c r="D60" s="7" t="s">
        <v>84</v>
      </c>
      <c r="E60" s="31">
        <v>70250</v>
      </c>
      <c r="F60" s="31">
        <v>70250</v>
      </c>
      <c r="G60" s="31">
        <v>70250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ht="30" customHeight="1">
      <c r="A61" s="6"/>
      <c r="B61" s="9"/>
      <c r="C61" s="6">
        <v>4110</v>
      </c>
      <c r="D61" s="7" t="s">
        <v>85</v>
      </c>
      <c r="E61" s="31">
        <v>170000</v>
      </c>
      <c r="F61" s="31">
        <v>170000</v>
      </c>
      <c r="G61" s="31">
        <v>170000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20.25" customHeight="1">
      <c r="A62" s="6"/>
      <c r="B62" s="9"/>
      <c r="C62" s="6">
        <v>4120</v>
      </c>
      <c r="D62" s="7" t="s">
        <v>15</v>
      </c>
      <c r="E62" s="31">
        <v>21000</v>
      </c>
      <c r="F62" s="31">
        <v>21000</v>
      </c>
      <c r="G62" s="31">
        <v>21000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</row>
    <row r="63" spans="1:17" ht="117" customHeight="1">
      <c r="A63" s="6"/>
      <c r="B63" s="9"/>
      <c r="C63" s="6">
        <v>4210</v>
      </c>
      <c r="D63" s="22" t="s">
        <v>211</v>
      </c>
      <c r="E63" s="31">
        <v>60000</v>
      </c>
      <c r="F63" s="31">
        <v>60000</v>
      </c>
      <c r="G63" s="31">
        <v>0</v>
      </c>
      <c r="H63" s="31">
        <v>60000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</row>
    <row r="64" spans="1:17" ht="35.25" customHeight="1">
      <c r="A64" s="6"/>
      <c r="B64" s="9"/>
      <c r="C64" s="6">
        <v>4240</v>
      </c>
      <c r="D64" s="7" t="s">
        <v>88</v>
      </c>
      <c r="E64" s="31">
        <v>1000</v>
      </c>
      <c r="F64" s="31">
        <v>1000</v>
      </c>
      <c r="G64" s="31">
        <v>0</v>
      </c>
      <c r="H64" s="31">
        <v>1000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</row>
    <row r="65" spans="1:17" ht="32.25" customHeight="1">
      <c r="A65" s="6"/>
      <c r="B65" s="9"/>
      <c r="C65" s="6">
        <v>4260</v>
      </c>
      <c r="D65" s="7" t="s">
        <v>86</v>
      </c>
      <c r="E65" s="31">
        <v>35000</v>
      </c>
      <c r="F65" s="31">
        <v>35000</v>
      </c>
      <c r="G65" s="31">
        <v>0</v>
      </c>
      <c r="H65" s="31">
        <v>35000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</row>
    <row r="66" spans="1:17" ht="39.75" customHeight="1">
      <c r="A66" s="6"/>
      <c r="B66" s="9"/>
      <c r="C66" s="6">
        <v>4280</v>
      </c>
      <c r="D66" s="7" t="s">
        <v>87</v>
      </c>
      <c r="E66" s="31">
        <v>200</v>
      </c>
      <c r="F66" s="31">
        <v>200</v>
      </c>
      <c r="G66" s="31">
        <v>0</v>
      </c>
      <c r="H66" s="31">
        <v>200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</row>
    <row r="67" spans="1:17" ht="118.5" customHeight="1">
      <c r="A67" s="6"/>
      <c r="B67" s="6"/>
      <c r="C67" s="6">
        <v>4300</v>
      </c>
      <c r="D67" s="7" t="s">
        <v>148</v>
      </c>
      <c r="E67" s="31">
        <v>125000</v>
      </c>
      <c r="F67" s="31">
        <v>125000</v>
      </c>
      <c r="G67" s="31">
        <v>0</v>
      </c>
      <c r="H67" s="31">
        <v>125000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</row>
    <row r="68" spans="1:17" ht="30.75" customHeight="1">
      <c r="A68" s="6"/>
      <c r="B68" s="6"/>
      <c r="C68" s="6">
        <v>4350</v>
      </c>
      <c r="D68" s="7" t="s">
        <v>25</v>
      </c>
      <c r="E68" s="31">
        <v>9000</v>
      </c>
      <c r="F68" s="31">
        <v>9000</v>
      </c>
      <c r="G68" s="31">
        <v>0</v>
      </c>
      <c r="H68" s="31">
        <v>9000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</row>
    <row r="69" spans="1:17" ht="52.5" customHeight="1">
      <c r="A69" s="6"/>
      <c r="B69" s="6"/>
      <c r="C69" s="6">
        <v>4360</v>
      </c>
      <c r="D69" s="7" t="s">
        <v>89</v>
      </c>
      <c r="E69" s="31">
        <v>3000</v>
      </c>
      <c r="F69" s="31">
        <v>3000</v>
      </c>
      <c r="G69" s="31">
        <v>0</v>
      </c>
      <c r="H69" s="31">
        <v>3000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</row>
    <row r="70" spans="1:17" ht="54.75" customHeight="1">
      <c r="A70" s="6"/>
      <c r="B70" s="6"/>
      <c r="C70" s="6">
        <v>4370</v>
      </c>
      <c r="D70" s="20" t="s">
        <v>179</v>
      </c>
      <c r="E70" s="31">
        <v>10000</v>
      </c>
      <c r="F70" s="31">
        <v>10000</v>
      </c>
      <c r="G70" s="31">
        <v>0</v>
      </c>
      <c r="H70" s="31">
        <v>10000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ht="21" customHeight="1">
      <c r="A71" s="6"/>
      <c r="B71" s="6"/>
      <c r="C71" s="6">
        <v>4410</v>
      </c>
      <c r="D71" s="7" t="s">
        <v>26</v>
      </c>
      <c r="E71" s="31">
        <v>10000</v>
      </c>
      <c r="F71" s="31">
        <v>10000</v>
      </c>
      <c r="G71" s="31">
        <v>0</v>
      </c>
      <c r="H71" s="31">
        <v>10000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</row>
    <row r="72" spans="1:17" ht="43.5" customHeight="1">
      <c r="A72" s="6"/>
      <c r="B72" s="6"/>
      <c r="C72" s="6">
        <v>4430</v>
      </c>
      <c r="D72" s="7" t="s">
        <v>90</v>
      </c>
      <c r="E72" s="31">
        <v>10000</v>
      </c>
      <c r="F72" s="31">
        <v>10000</v>
      </c>
      <c r="G72" s="31">
        <v>0</v>
      </c>
      <c r="H72" s="31">
        <v>10000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</row>
    <row r="73" spans="1:17" ht="33" customHeight="1">
      <c r="A73" s="6"/>
      <c r="B73" s="6"/>
      <c r="C73" s="6">
        <v>4440</v>
      </c>
      <c r="D73" s="7" t="s">
        <v>81</v>
      </c>
      <c r="E73" s="31">
        <v>18600</v>
      </c>
      <c r="F73" s="31">
        <v>18600</v>
      </c>
      <c r="G73" s="31">
        <v>0</v>
      </c>
      <c r="H73" s="31">
        <v>18600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</row>
    <row r="74" spans="1:17" ht="40.5" customHeight="1">
      <c r="A74" s="6"/>
      <c r="B74" s="6"/>
      <c r="C74" s="6">
        <v>4700</v>
      </c>
      <c r="D74" s="7" t="s">
        <v>91</v>
      </c>
      <c r="E74" s="31">
        <v>7000</v>
      </c>
      <c r="F74" s="31">
        <v>7000</v>
      </c>
      <c r="G74" s="31">
        <v>0</v>
      </c>
      <c r="H74" s="31">
        <v>7000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</row>
    <row r="75" spans="1:17" ht="21" customHeight="1">
      <c r="A75" s="6"/>
      <c r="B75" s="6">
        <v>75045</v>
      </c>
      <c r="C75" s="6"/>
      <c r="D75" s="8" t="s">
        <v>27</v>
      </c>
      <c r="E75" s="30">
        <f>SUM(E76:E77)</f>
        <v>350</v>
      </c>
      <c r="F75" s="30">
        <f t="shared" ref="F75:Q75" si="21">SUM(F76:F77)</f>
        <v>350</v>
      </c>
      <c r="G75" s="30">
        <f t="shared" si="21"/>
        <v>0</v>
      </c>
      <c r="H75" s="30">
        <f t="shared" si="21"/>
        <v>350</v>
      </c>
      <c r="I75" s="30">
        <f t="shared" si="21"/>
        <v>0</v>
      </c>
      <c r="J75" s="30">
        <f t="shared" si="21"/>
        <v>0</v>
      </c>
      <c r="K75" s="30">
        <f t="shared" si="21"/>
        <v>0</v>
      </c>
      <c r="L75" s="30">
        <f t="shared" si="21"/>
        <v>0</v>
      </c>
      <c r="M75" s="30">
        <f t="shared" si="21"/>
        <v>0</v>
      </c>
      <c r="N75" s="30">
        <f t="shared" si="21"/>
        <v>0</v>
      </c>
      <c r="O75" s="30">
        <f t="shared" si="21"/>
        <v>0</v>
      </c>
      <c r="P75" s="30">
        <f t="shared" si="21"/>
        <v>0</v>
      </c>
      <c r="Q75" s="30">
        <f t="shared" si="21"/>
        <v>0</v>
      </c>
    </row>
    <row r="76" spans="1:17" ht="21" customHeight="1">
      <c r="A76" s="6"/>
      <c r="B76" s="6"/>
      <c r="C76" s="6">
        <v>4300</v>
      </c>
      <c r="D76" s="7" t="s">
        <v>76</v>
      </c>
      <c r="E76" s="31">
        <v>250</v>
      </c>
      <c r="F76" s="31">
        <v>250</v>
      </c>
      <c r="G76" s="31">
        <v>0</v>
      </c>
      <c r="H76" s="31">
        <v>250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  <row r="77" spans="1:17" ht="18.75" customHeight="1">
      <c r="A77" s="6"/>
      <c r="B77" s="6"/>
      <c r="C77" s="6">
        <v>4410</v>
      </c>
      <c r="D77" s="7" t="s">
        <v>28</v>
      </c>
      <c r="E77" s="31">
        <v>100</v>
      </c>
      <c r="F77" s="31">
        <v>100</v>
      </c>
      <c r="G77" s="31">
        <v>0</v>
      </c>
      <c r="H77" s="31">
        <v>100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</row>
    <row r="78" spans="1:17" ht="32.25" customHeight="1">
      <c r="A78" s="6"/>
      <c r="B78" s="6">
        <v>75075</v>
      </c>
      <c r="C78" s="6"/>
      <c r="D78" s="8" t="s">
        <v>92</v>
      </c>
      <c r="E78" s="30">
        <f>SUM(E79:E80)</f>
        <v>5000</v>
      </c>
      <c r="F78" s="30">
        <f t="shared" ref="F78:Q78" si="22">SUM(F79:F80)</f>
        <v>5000</v>
      </c>
      <c r="G78" s="30">
        <f t="shared" si="22"/>
        <v>0</v>
      </c>
      <c r="H78" s="30">
        <f t="shared" si="22"/>
        <v>5000</v>
      </c>
      <c r="I78" s="30">
        <f t="shared" si="22"/>
        <v>0</v>
      </c>
      <c r="J78" s="30">
        <f t="shared" si="22"/>
        <v>0</v>
      </c>
      <c r="K78" s="30">
        <f t="shared" si="22"/>
        <v>0</v>
      </c>
      <c r="L78" s="30">
        <f t="shared" si="22"/>
        <v>0</v>
      </c>
      <c r="M78" s="30">
        <f t="shared" si="22"/>
        <v>0</v>
      </c>
      <c r="N78" s="30">
        <f t="shared" si="22"/>
        <v>0</v>
      </c>
      <c r="O78" s="30">
        <f t="shared" si="22"/>
        <v>0</v>
      </c>
      <c r="P78" s="30">
        <f t="shared" si="22"/>
        <v>0</v>
      </c>
      <c r="Q78" s="30">
        <f t="shared" si="22"/>
        <v>0</v>
      </c>
    </row>
    <row r="79" spans="1:17" ht="22.5" customHeight="1">
      <c r="A79" s="6"/>
      <c r="B79" s="6"/>
      <c r="C79" s="6">
        <v>4210</v>
      </c>
      <c r="D79" s="7" t="s">
        <v>82</v>
      </c>
      <c r="E79" s="31">
        <v>2000</v>
      </c>
      <c r="F79" s="31">
        <v>2000</v>
      </c>
      <c r="G79" s="31">
        <v>0</v>
      </c>
      <c r="H79" s="31">
        <v>2000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</row>
    <row r="80" spans="1:17" ht="30" customHeight="1">
      <c r="A80" s="6"/>
      <c r="B80" s="6"/>
      <c r="C80" s="6">
        <v>4300</v>
      </c>
      <c r="D80" s="7" t="s">
        <v>93</v>
      </c>
      <c r="E80" s="31">
        <v>3000</v>
      </c>
      <c r="F80" s="31">
        <v>3000</v>
      </c>
      <c r="G80" s="31">
        <v>0</v>
      </c>
      <c r="H80" s="31">
        <v>3000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</row>
    <row r="81" spans="1:17" ht="19.5" customHeight="1">
      <c r="A81" s="19"/>
      <c r="B81" s="19">
        <v>75095</v>
      </c>
      <c r="C81" s="19"/>
      <c r="D81" s="15" t="s">
        <v>10</v>
      </c>
      <c r="E81" s="30">
        <f>SUM(E82:E90)</f>
        <v>239500</v>
      </c>
      <c r="F81" s="30">
        <f t="shared" ref="F81:Q81" si="23">SUM(F82:F90)</f>
        <v>239500</v>
      </c>
      <c r="G81" s="30">
        <f t="shared" si="23"/>
        <v>12000</v>
      </c>
      <c r="H81" s="30">
        <f t="shared" si="23"/>
        <v>204500</v>
      </c>
      <c r="I81" s="30">
        <f t="shared" si="23"/>
        <v>0</v>
      </c>
      <c r="J81" s="30">
        <f t="shared" si="23"/>
        <v>23000</v>
      </c>
      <c r="K81" s="30">
        <f t="shared" si="23"/>
        <v>0</v>
      </c>
      <c r="L81" s="30">
        <f t="shared" si="23"/>
        <v>0</v>
      </c>
      <c r="M81" s="30">
        <f t="shared" si="23"/>
        <v>0</v>
      </c>
      <c r="N81" s="30">
        <f t="shared" si="23"/>
        <v>0</v>
      </c>
      <c r="O81" s="30">
        <f t="shared" si="23"/>
        <v>0</v>
      </c>
      <c r="P81" s="30">
        <f t="shared" si="23"/>
        <v>0</v>
      </c>
      <c r="Q81" s="30">
        <f t="shared" si="23"/>
        <v>0</v>
      </c>
    </row>
    <row r="82" spans="1:17" ht="31.5" customHeight="1">
      <c r="A82" s="6"/>
      <c r="B82" s="6"/>
      <c r="C82" s="6">
        <v>3030</v>
      </c>
      <c r="D82" s="7" t="s">
        <v>94</v>
      </c>
      <c r="E82" s="31">
        <v>23000</v>
      </c>
      <c r="F82" s="31">
        <v>23000</v>
      </c>
      <c r="G82" s="31">
        <v>0</v>
      </c>
      <c r="H82" s="31">
        <v>0</v>
      </c>
      <c r="I82" s="31">
        <v>0</v>
      </c>
      <c r="J82" s="31">
        <v>23000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</row>
    <row r="83" spans="1:17" ht="42.75" customHeight="1">
      <c r="A83" s="6"/>
      <c r="B83" s="9"/>
      <c r="C83" s="6">
        <v>4100</v>
      </c>
      <c r="D83" s="20" t="s">
        <v>180</v>
      </c>
      <c r="E83" s="31">
        <v>11000</v>
      </c>
      <c r="F83" s="31">
        <v>11000</v>
      </c>
      <c r="G83" s="31">
        <v>11000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</row>
    <row r="84" spans="1:17" ht="30.75" customHeight="1">
      <c r="A84" s="6"/>
      <c r="B84" s="9"/>
      <c r="C84" s="6">
        <v>4110</v>
      </c>
      <c r="D84" s="7" t="s">
        <v>85</v>
      </c>
      <c r="E84" s="31">
        <v>1000</v>
      </c>
      <c r="F84" s="31">
        <v>1000</v>
      </c>
      <c r="G84" s="31">
        <v>1000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</row>
    <row r="85" spans="1:17" ht="49.5" customHeight="1">
      <c r="A85" s="6"/>
      <c r="B85" s="6"/>
      <c r="C85" s="6">
        <v>4210</v>
      </c>
      <c r="D85" s="20" t="s">
        <v>181</v>
      </c>
      <c r="E85" s="31">
        <v>5000</v>
      </c>
      <c r="F85" s="31">
        <v>5000</v>
      </c>
      <c r="G85" s="31">
        <v>0</v>
      </c>
      <c r="H85" s="31">
        <v>5000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</row>
    <row r="86" spans="1:17" ht="30.75" customHeight="1">
      <c r="A86" s="6"/>
      <c r="B86" s="6"/>
      <c r="C86" s="6">
        <v>4300</v>
      </c>
      <c r="D86" s="7" t="s">
        <v>95</v>
      </c>
      <c r="E86" s="31">
        <v>16000</v>
      </c>
      <c r="F86" s="31">
        <v>16000</v>
      </c>
      <c r="G86" s="31">
        <v>0</v>
      </c>
      <c r="H86" s="31">
        <v>16000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</row>
    <row r="87" spans="1:17" ht="83.25" customHeight="1">
      <c r="A87" s="6"/>
      <c r="B87" s="6"/>
      <c r="C87" s="6">
        <v>4430</v>
      </c>
      <c r="D87" s="7" t="s">
        <v>96</v>
      </c>
      <c r="E87" s="31">
        <v>7000</v>
      </c>
      <c r="F87" s="31">
        <v>7000</v>
      </c>
      <c r="G87" s="31">
        <v>0</v>
      </c>
      <c r="H87" s="31">
        <v>7000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</row>
    <row r="88" spans="1:17" ht="42.75" customHeight="1">
      <c r="A88" s="19"/>
      <c r="B88" s="19"/>
      <c r="C88" s="19">
        <v>4500</v>
      </c>
      <c r="D88" s="20" t="s">
        <v>182</v>
      </c>
      <c r="E88" s="31">
        <v>174000</v>
      </c>
      <c r="F88" s="31">
        <v>174000</v>
      </c>
      <c r="G88" s="31">
        <v>0</v>
      </c>
      <c r="H88" s="31">
        <v>174000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</row>
    <row r="89" spans="1:17" ht="21" customHeight="1">
      <c r="A89" s="6"/>
      <c r="B89" s="6"/>
      <c r="C89" s="6">
        <v>4580</v>
      </c>
      <c r="D89" s="7" t="s">
        <v>29</v>
      </c>
      <c r="E89" s="31">
        <v>1500</v>
      </c>
      <c r="F89" s="31">
        <v>1500</v>
      </c>
      <c r="G89" s="31">
        <v>0</v>
      </c>
      <c r="H89" s="31">
        <v>1500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</row>
    <row r="90" spans="1:17" ht="30" customHeight="1">
      <c r="A90" s="6"/>
      <c r="B90" s="6"/>
      <c r="C90" s="6">
        <v>4610</v>
      </c>
      <c r="D90" s="7" t="s">
        <v>97</v>
      </c>
      <c r="E90" s="34">
        <v>1000</v>
      </c>
      <c r="F90" s="31">
        <v>1000</v>
      </c>
      <c r="G90" s="31">
        <v>0</v>
      </c>
      <c r="H90" s="31">
        <v>1000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</row>
    <row r="91" spans="1:17" ht="62.25" customHeight="1">
      <c r="A91" s="10">
        <v>751</v>
      </c>
      <c r="B91" s="10"/>
      <c r="C91" s="10"/>
      <c r="D91" s="1" t="s">
        <v>183</v>
      </c>
      <c r="E91" s="35">
        <f>E92</f>
        <v>648</v>
      </c>
      <c r="F91" s="35">
        <f t="shared" ref="F91:Q91" si="24">F92</f>
        <v>648</v>
      </c>
      <c r="G91" s="35">
        <f t="shared" si="24"/>
        <v>648</v>
      </c>
      <c r="H91" s="35">
        <f t="shared" si="24"/>
        <v>0</v>
      </c>
      <c r="I91" s="35">
        <f t="shared" si="24"/>
        <v>0</v>
      </c>
      <c r="J91" s="35">
        <f t="shared" si="24"/>
        <v>0</v>
      </c>
      <c r="K91" s="35">
        <f t="shared" si="24"/>
        <v>0</v>
      </c>
      <c r="L91" s="35">
        <f t="shared" si="24"/>
        <v>0</v>
      </c>
      <c r="M91" s="35">
        <f t="shared" si="24"/>
        <v>0</v>
      </c>
      <c r="N91" s="35">
        <f t="shared" si="24"/>
        <v>0</v>
      </c>
      <c r="O91" s="35">
        <f t="shared" si="24"/>
        <v>0</v>
      </c>
      <c r="P91" s="35">
        <f t="shared" si="24"/>
        <v>0</v>
      </c>
      <c r="Q91" s="35">
        <f t="shared" si="24"/>
        <v>0</v>
      </c>
    </row>
    <row r="92" spans="1:17" ht="42.75" customHeight="1">
      <c r="A92" s="6"/>
      <c r="B92" s="6">
        <v>75101</v>
      </c>
      <c r="C92" s="6"/>
      <c r="D92" s="8" t="s">
        <v>30</v>
      </c>
      <c r="E92" s="30">
        <f>SUM(E93:E95)</f>
        <v>648</v>
      </c>
      <c r="F92" s="30">
        <f t="shared" ref="F92:Q92" si="25">SUM(F93:F95)</f>
        <v>648</v>
      </c>
      <c r="G92" s="30">
        <f t="shared" si="25"/>
        <v>648</v>
      </c>
      <c r="H92" s="30">
        <f t="shared" si="25"/>
        <v>0</v>
      </c>
      <c r="I92" s="30">
        <f t="shared" si="25"/>
        <v>0</v>
      </c>
      <c r="J92" s="30">
        <f t="shared" si="25"/>
        <v>0</v>
      </c>
      <c r="K92" s="30">
        <f t="shared" si="25"/>
        <v>0</v>
      </c>
      <c r="L92" s="30">
        <f t="shared" si="25"/>
        <v>0</v>
      </c>
      <c r="M92" s="30">
        <f t="shared" si="25"/>
        <v>0</v>
      </c>
      <c r="N92" s="30">
        <f t="shared" si="25"/>
        <v>0</v>
      </c>
      <c r="O92" s="30">
        <f t="shared" si="25"/>
        <v>0</v>
      </c>
      <c r="P92" s="30">
        <f t="shared" si="25"/>
        <v>0</v>
      </c>
      <c r="Q92" s="30">
        <f t="shared" si="25"/>
        <v>0</v>
      </c>
    </row>
    <row r="93" spans="1:17" ht="30.75" customHeight="1">
      <c r="A93" s="6"/>
      <c r="B93" s="6"/>
      <c r="C93" s="6">
        <v>4110</v>
      </c>
      <c r="D93" s="7" t="s">
        <v>98</v>
      </c>
      <c r="E93" s="31">
        <v>92.68</v>
      </c>
      <c r="F93" s="31">
        <v>92.68</v>
      </c>
      <c r="G93" s="31">
        <v>92.68</v>
      </c>
      <c r="H93" s="36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</row>
    <row r="94" spans="1:17" ht="21.75" customHeight="1">
      <c r="A94" s="6"/>
      <c r="B94" s="6"/>
      <c r="C94" s="6">
        <v>4120</v>
      </c>
      <c r="D94" s="7" t="s">
        <v>31</v>
      </c>
      <c r="E94" s="31">
        <v>13.28</v>
      </c>
      <c r="F94" s="31">
        <v>13.28</v>
      </c>
      <c r="G94" s="31">
        <v>13.28</v>
      </c>
      <c r="H94" s="37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</row>
    <row r="95" spans="1:17" ht="21" customHeight="1">
      <c r="A95" s="6"/>
      <c r="B95" s="6"/>
      <c r="C95" s="6">
        <v>4170</v>
      </c>
      <c r="D95" s="7" t="s">
        <v>32</v>
      </c>
      <c r="E95" s="34">
        <v>542.04</v>
      </c>
      <c r="F95" s="31">
        <v>542.04</v>
      </c>
      <c r="G95" s="31">
        <v>542.04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</row>
    <row r="96" spans="1:17" ht="39" customHeight="1">
      <c r="A96" s="10">
        <v>754</v>
      </c>
      <c r="B96" s="10"/>
      <c r="C96" s="10"/>
      <c r="D96" s="1" t="s">
        <v>99</v>
      </c>
      <c r="E96" s="35">
        <f>E97+E100</f>
        <v>95600</v>
      </c>
      <c r="F96" s="35">
        <f t="shared" ref="F96:Q96" si="26">F97+F100</f>
        <v>69600</v>
      </c>
      <c r="G96" s="35">
        <f t="shared" si="26"/>
        <v>9300</v>
      </c>
      <c r="H96" s="35">
        <f t="shared" si="26"/>
        <v>44800</v>
      </c>
      <c r="I96" s="35">
        <f t="shared" si="26"/>
        <v>0</v>
      </c>
      <c r="J96" s="35">
        <f t="shared" si="26"/>
        <v>15500</v>
      </c>
      <c r="K96" s="35">
        <f t="shared" si="26"/>
        <v>0</v>
      </c>
      <c r="L96" s="35">
        <f t="shared" si="26"/>
        <v>0</v>
      </c>
      <c r="M96" s="35">
        <f t="shared" si="26"/>
        <v>0</v>
      </c>
      <c r="N96" s="35">
        <f t="shared" si="26"/>
        <v>26000</v>
      </c>
      <c r="O96" s="35">
        <f t="shared" si="26"/>
        <v>26000</v>
      </c>
      <c r="P96" s="35">
        <f t="shared" si="26"/>
        <v>0</v>
      </c>
      <c r="Q96" s="35">
        <f t="shared" si="26"/>
        <v>0</v>
      </c>
    </row>
    <row r="97" spans="1:17" ht="27" customHeight="1">
      <c r="A97" s="6"/>
      <c r="B97" s="6">
        <v>75404</v>
      </c>
      <c r="C97" s="6"/>
      <c r="D97" s="8" t="s">
        <v>100</v>
      </c>
      <c r="E97" s="30">
        <f>SUM(E98:E99)</f>
        <v>31000</v>
      </c>
      <c r="F97" s="30">
        <f t="shared" ref="F97:Q97" si="27">SUM(F98:F99)</f>
        <v>5000</v>
      </c>
      <c r="G97" s="30">
        <f t="shared" si="27"/>
        <v>0</v>
      </c>
      <c r="H97" s="30">
        <f t="shared" si="27"/>
        <v>5000</v>
      </c>
      <c r="I97" s="30">
        <f t="shared" si="27"/>
        <v>0</v>
      </c>
      <c r="J97" s="30">
        <f t="shared" si="27"/>
        <v>0</v>
      </c>
      <c r="K97" s="30">
        <f t="shared" si="27"/>
        <v>0</v>
      </c>
      <c r="L97" s="30">
        <f t="shared" si="27"/>
        <v>0</v>
      </c>
      <c r="M97" s="30">
        <f t="shared" si="27"/>
        <v>0</v>
      </c>
      <c r="N97" s="30">
        <f t="shared" si="27"/>
        <v>26000</v>
      </c>
      <c r="O97" s="30">
        <f t="shared" si="27"/>
        <v>26000</v>
      </c>
      <c r="P97" s="30">
        <f t="shared" si="27"/>
        <v>0</v>
      </c>
      <c r="Q97" s="30">
        <f t="shared" si="27"/>
        <v>0</v>
      </c>
    </row>
    <row r="98" spans="1:17" ht="63" customHeight="1">
      <c r="A98" s="6"/>
      <c r="B98" s="6"/>
      <c r="C98" s="6">
        <v>3000</v>
      </c>
      <c r="D98" s="7" t="s">
        <v>101</v>
      </c>
      <c r="E98" s="31">
        <v>5000</v>
      </c>
      <c r="F98" s="31">
        <v>5000</v>
      </c>
      <c r="G98" s="31">
        <v>0</v>
      </c>
      <c r="H98" s="31">
        <v>5000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</row>
    <row r="99" spans="1:17" ht="45" customHeight="1">
      <c r="A99" s="19"/>
      <c r="B99" s="19"/>
      <c r="C99" s="19">
        <v>6170</v>
      </c>
      <c r="D99" s="20" t="s">
        <v>186</v>
      </c>
      <c r="E99" s="31">
        <v>26000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26000</v>
      </c>
      <c r="O99" s="31">
        <v>26000</v>
      </c>
      <c r="P99" s="31">
        <v>0</v>
      </c>
      <c r="Q99" s="31">
        <v>0</v>
      </c>
    </row>
    <row r="100" spans="1:17" ht="19.5" customHeight="1">
      <c r="A100" s="6"/>
      <c r="B100" s="6">
        <v>75412</v>
      </c>
      <c r="C100" s="6"/>
      <c r="D100" s="15" t="s">
        <v>33</v>
      </c>
      <c r="E100" s="30">
        <f>SUM(E101:E109)</f>
        <v>64600</v>
      </c>
      <c r="F100" s="30">
        <f t="shared" ref="F100:Q100" si="28">SUM(F101:F109)</f>
        <v>64600</v>
      </c>
      <c r="G100" s="30">
        <f t="shared" si="28"/>
        <v>9300</v>
      </c>
      <c r="H100" s="30">
        <f t="shared" si="28"/>
        <v>39800</v>
      </c>
      <c r="I100" s="30">
        <f t="shared" si="28"/>
        <v>0</v>
      </c>
      <c r="J100" s="30">
        <f t="shared" si="28"/>
        <v>15500</v>
      </c>
      <c r="K100" s="30">
        <f t="shared" si="28"/>
        <v>0</v>
      </c>
      <c r="L100" s="30">
        <f t="shared" si="28"/>
        <v>0</v>
      </c>
      <c r="M100" s="30">
        <f t="shared" si="28"/>
        <v>0</v>
      </c>
      <c r="N100" s="30">
        <f t="shared" si="28"/>
        <v>0</v>
      </c>
      <c r="O100" s="30">
        <f t="shared" si="28"/>
        <v>0</v>
      </c>
      <c r="P100" s="30">
        <f t="shared" si="28"/>
        <v>0</v>
      </c>
      <c r="Q100" s="30">
        <f t="shared" si="28"/>
        <v>0</v>
      </c>
    </row>
    <row r="101" spans="1:17" ht="52.5" customHeight="1">
      <c r="A101" s="6"/>
      <c r="B101" s="9"/>
      <c r="C101" s="6">
        <v>3030</v>
      </c>
      <c r="D101" s="7" t="s">
        <v>149</v>
      </c>
      <c r="E101" s="31">
        <v>15500</v>
      </c>
      <c r="F101" s="31">
        <v>15500</v>
      </c>
      <c r="G101" s="31">
        <v>0</v>
      </c>
      <c r="H101" s="31">
        <v>0</v>
      </c>
      <c r="I101" s="31">
        <v>0</v>
      </c>
      <c r="J101" s="31">
        <v>15500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ht="30" customHeight="1">
      <c r="A102" s="6"/>
      <c r="B102" s="9"/>
      <c r="C102" s="6">
        <v>4110</v>
      </c>
      <c r="D102" s="7" t="s">
        <v>85</v>
      </c>
      <c r="E102" s="31">
        <v>800</v>
      </c>
      <c r="F102" s="31">
        <v>800</v>
      </c>
      <c r="G102" s="31">
        <v>800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</row>
    <row r="103" spans="1:17" ht="21" customHeight="1">
      <c r="A103" s="6"/>
      <c r="B103" s="9"/>
      <c r="C103" s="6">
        <v>4170</v>
      </c>
      <c r="D103" s="7" t="s">
        <v>34</v>
      </c>
      <c r="E103" s="31">
        <v>8500</v>
      </c>
      <c r="F103" s="31">
        <v>8500</v>
      </c>
      <c r="G103" s="31">
        <v>8500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</row>
    <row r="104" spans="1:17" ht="104.25" customHeight="1">
      <c r="A104" s="6"/>
      <c r="B104" s="9"/>
      <c r="C104" s="6">
        <v>4210</v>
      </c>
      <c r="D104" s="20" t="s">
        <v>184</v>
      </c>
      <c r="E104" s="31">
        <v>19000</v>
      </c>
      <c r="F104" s="31">
        <v>19000</v>
      </c>
      <c r="G104" s="31">
        <v>0</v>
      </c>
      <c r="H104" s="31">
        <v>19000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</row>
    <row r="105" spans="1:17" ht="42.75" customHeight="1">
      <c r="A105" s="6"/>
      <c r="B105" s="9"/>
      <c r="C105" s="6">
        <v>4260</v>
      </c>
      <c r="D105" s="20" t="s">
        <v>187</v>
      </c>
      <c r="E105" s="31">
        <v>10000</v>
      </c>
      <c r="F105" s="31">
        <v>10000</v>
      </c>
      <c r="G105" s="31">
        <v>0</v>
      </c>
      <c r="H105" s="31">
        <v>10000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</row>
    <row r="106" spans="1:17" ht="22.5" customHeight="1">
      <c r="A106" s="6"/>
      <c r="B106" s="9"/>
      <c r="C106" s="6">
        <v>4280</v>
      </c>
      <c r="D106" s="20" t="s">
        <v>38</v>
      </c>
      <c r="E106" s="31">
        <v>500</v>
      </c>
      <c r="F106" s="31">
        <v>500</v>
      </c>
      <c r="G106" s="31">
        <v>0</v>
      </c>
      <c r="H106" s="31">
        <v>500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</row>
    <row r="107" spans="1:17" ht="54" customHeight="1">
      <c r="A107" s="6"/>
      <c r="B107" s="9"/>
      <c r="C107" s="6">
        <v>4300</v>
      </c>
      <c r="D107" s="7" t="s">
        <v>102</v>
      </c>
      <c r="E107" s="31">
        <v>6000</v>
      </c>
      <c r="F107" s="31">
        <v>6000</v>
      </c>
      <c r="G107" s="31">
        <v>0</v>
      </c>
      <c r="H107" s="31">
        <v>6000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</row>
    <row r="108" spans="1:17" ht="53.25" customHeight="1">
      <c r="A108" s="6"/>
      <c r="B108" s="6"/>
      <c r="C108" s="6">
        <v>4360</v>
      </c>
      <c r="D108" s="7" t="s">
        <v>103</v>
      </c>
      <c r="E108" s="31">
        <v>1000</v>
      </c>
      <c r="F108" s="31">
        <v>1000</v>
      </c>
      <c r="G108" s="31">
        <v>0</v>
      </c>
      <c r="H108" s="31">
        <v>1000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</row>
    <row r="109" spans="1:17" ht="53.25" customHeight="1">
      <c r="A109" s="6"/>
      <c r="B109" s="9"/>
      <c r="C109" s="6">
        <v>4430</v>
      </c>
      <c r="D109" s="20" t="s">
        <v>188</v>
      </c>
      <c r="E109" s="31">
        <v>3300</v>
      </c>
      <c r="F109" s="31">
        <v>3300</v>
      </c>
      <c r="G109" s="31">
        <v>0</v>
      </c>
      <c r="H109" s="31">
        <v>3300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</row>
    <row r="110" spans="1:17" ht="30.75" customHeight="1">
      <c r="A110" s="10">
        <v>757</v>
      </c>
      <c r="B110" s="11"/>
      <c r="C110" s="10"/>
      <c r="D110" s="1" t="s">
        <v>35</v>
      </c>
      <c r="E110" s="35">
        <f>E111+E113</f>
        <v>274036</v>
      </c>
      <c r="F110" s="35">
        <f t="shared" ref="F110:Q110" si="29">F111+F113</f>
        <v>274036</v>
      </c>
      <c r="G110" s="35">
        <f t="shared" si="29"/>
        <v>0</v>
      </c>
      <c r="H110" s="35">
        <f t="shared" si="29"/>
        <v>0</v>
      </c>
      <c r="I110" s="35">
        <f t="shared" si="29"/>
        <v>0</v>
      </c>
      <c r="J110" s="35">
        <f t="shared" si="29"/>
        <v>0</v>
      </c>
      <c r="K110" s="35">
        <f t="shared" si="29"/>
        <v>0</v>
      </c>
      <c r="L110" s="35">
        <f t="shared" si="29"/>
        <v>144000</v>
      </c>
      <c r="M110" s="35">
        <f t="shared" si="29"/>
        <v>130036</v>
      </c>
      <c r="N110" s="35">
        <f t="shared" si="29"/>
        <v>0</v>
      </c>
      <c r="O110" s="35">
        <f t="shared" si="29"/>
        <v>0</v>
      </c>
      <c r="P110" s="35">
        <f t="shared" si="29"/>
        <v>0</v>
      </c>
      <c r="Q110" s="35">
        <f t="shared" si="29"/>
        <v>0</v>
      </c>
    </row>
    <row r="111" spans="1:17" ht="53.25" customHeight="1">
      <c r="A111" s="6"/>
      <c r="B111" s="6">
        <v>75702</v>
      </c>
      <c r="C111" s="6"/>
      <c r="D111" s="15" t="s">
        <v>189</v>
      </c>
      <c r="E111" s="38">
        <f>SUM(E112)</f>
        <v>130036</v>
      </c>
      <c r="F111" s="38">
        <f t="shared" ref="F111:Q111" si="30">SUM(F112)</f>
        <v>130036</v>
      </c>
      <c r="G111" s="38">
        <f t="shared" si="30"/>
        <v>0</v>
      </c>
      <c r="H111" s="38">
        <f t="shared" si="30"/>
        <v>0</v>
      </c>
      <c r="I111" s="38">
        <f t="shared" si="30"/>
        <v>0</v>
      </c>
      <c r="J111" s="38">
        <f t="shared" si="30"/>
        <v>0</v>
      </c>
      <c r="K111" s="38">
        <f t="shared" si="30"/>
        <v>0</v>
      </c>
      <c r="L111" s="38">
        <f t="shared" si="30"/>
        <v>0</v>
      </c>
      <c r="M111" s="38">
        <f t="shared" si="30"/>
        <v>130036</v>
      </c>
      <c r="N111" s="38">
        <f t="shared" si="30"/>
        <v>0</v>
      </c>
      <c r="O111" s="38">
        <f t="shared" si="30"/>
        <v>0</v>
      </c>
      <c r="P111" s="38">
        <f t="shared" si="30"/>
        <v>0</v>
      </c>
      <c r="Q111" s="38">
        <f t="shared" si="30"/>
        <v>0</v>
      </c>
    </row>
    <row r="112" spans="1:17" ht="62.25" customHeight="1">
      <c r="A112" s="6"/>
      <c r="B112" s="9"/>
      <c r="C112" s="6">
        <v>8110</v>
      </c>
      <c r="D112" s="7" t="s">
        <v>104</v>
      </c>
      <c r="E112" s="34">
        <v>130036</v>
      </c>
      <c r="F112" s="34">
        <v>130036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130036</v>
      </c>
      <c r="N112" s="31">
        <v>0</v>
      </c>
      <c r="O112" s="31">
        <v>0</v>
      </c>
      <c r="P112" s="31">
        <v>0</v>
      </c>
      <c r="Q112" s="31">
        <v>0</v>
      </c>
    </row>
    <row r="113" spans="1:17" s="23" customFormat="1" ht="64.5" customHeight="1">
      <c r="A113" s="19"/>
      <c r="B113" s="19">
        <v>75704</v>
      </c>
      <c r="C113" s="19"/>
      <c r="D113" s="15" t="s">
        <v>190</v>
      </c>
      <c r="E113" s="38">
        <f>SUM(E114)</f>
        <v>144000</v>
      </c>
      <c r="F113" s="38">
        <f t="shared" ref="F113:Q113" si="31">SUM(F114)</f>
        <v>144000</v>
      </c>
      <c r="G113" s="38">
        <f t="shared" si="31"/>
        <v>0</v>
      </c>
      <c r="H113" s="38">
        <f t="shared" si="31"/>
        <v>0</v>
      </c>
      <c r="I113" s="38">
        <f t="shared" si="31"/>
        <v>0</v>
      </c>
      <c r="J113" s="38">
        <f t="shared" si="31"/>
        <v>0</v>
      </c>
      <c r="K113" s="38">
        <f t="shared" si="31"/>
        <v>0</v>
      </c>
      <c r="L113" s="38">
        <f t="shared" si="31"/>
        <v>144000</v>
      </c>
      <c r="M113" s="38">
        <f t="shared" si="31"/>
        <v>0</v>
      </c>
      <c r="N113" s="38">
        <f t="shared" si="31"/>
        <v>0</v>
      </c>
      <c r="O113" s="38">
        <f t="shared" si="31"/>
        <v>0</v>
      </c>
      <c r="P113" s="38">
        <f t="shared" si="31"/>
        <v>0</v>
      </c>
      <c r="Q113" s="38">
        <f t="shared" si="31"/>
        <v>0</v>
      </c>
    </row>
    <row r="114" spans="1:17" ht="32.25" customHeight="1">
      <c r="A114" s="19"/>
      <c r="B114" s="9"/>
      <c r="C114" s="19">
        <v>8020</v>
      </c>
      <c r="D114" s="20" t="s">
        <v>191</v>
      </c>
      <c r="E114" s="34">
        <v>144000</v>
      </c>
      <c r="F114" s="34">
        <v>144000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144000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ht="21" customHeight="1">
      <c r="A115" s="10">
        <v>758</v>
      </c>
      <c r="B115" s="11"/>
      <c r="C115" s="10"/>
      <c r="D115" s="1" t="s">
        <v>36</v>
      </c>
      <c r="E115" s="35">
        <f>E116</f>
        <v>45000</v>
      </c>
      <c r="F115" s="35">
        <f t="shared" ref="F115:Q115" si="32">F116</f>
        <v>45000</v>
      </c>
      <c r="G115" s="35">
        <f t="shared" si="32"/>
        <v>0</v>
      </c>
      <c r="H115" s="35">
        <f t="shared" si="32"/>
        <v>45000</v>
      </c>
      <c r="I115" s="35">
        <f t="shared" si="32"/>
        <v>0</v>
      </c>
      <c r="J115" s="35">
        <f t="shared" si="32"/>
        <v>0</v>
      </c>
      <c r="K115" s="35">
        <f t="shared" si="32"/>
        <v>0</v>
      </c>
      <c r="L115" s="35">
        <f t="shared" si="32"/>
        <v>0</v>
      </c>
      <c r="M115" s="35">
        <f t="shared" si="32"/>
        <v>0</v>
      </c>
      <c r="N115" s="35">
        <f t="shared" si="32"/>
        <v>0</v>
      </c>
      <c r="O115" s="35">
        <f t="shared" si="32"/>
        <v>0</v>
      </c>
      <c r="P115" s="35">
        <f t="shared" si="32"/>
        <v>0</v>
      </c>
      <c r="Q115" s="35">
        <f t="shared" si="32"/>
        <v>0</v>
      </c>
    </row>
    <row r="116" spans="1:17" ht="22.5" customHeight="1">
      <c r="A116" s="6"/>
      <c r="B116" s="6">
        <v>75818</v>
      </c>
      <c r="C116" s="6"/>
      <c r="D116" s="8" t="s">
        <v>105</v>
      </c>
      <c r="E116" s="38">
        <f>SUM(E117)</f>
        <v>45000</v>
      </c>
      <c r="F116" s="38">
        <f t="shared" ref="F116:Q116" si="33">SUM(F117)</f>
        <v>45000</v>
      </c>
      <c r="G116" s="38">
        <f t="shared" si="33"/>
        <v>0</v>
      </c>
      <c r="H116" s="38">
        <f t="shared" si="33"/>
        <v>45000</v>
      </c>
      <c r="I116" s="38">
        <f t="shared" si="33"/>
        <v>0</v>
      </c>
      <c r="J116" s="38">
        <f t="shared" si="33"/>
        <v>0</v>
      </c>
      <c r="K116" s="38">
        <f t="shared" si="33"/>
        <v>0</v>
      </c>
      <c r="L116" s="38">
        <f t="shared" si="33"/>
        <v>0</v>
      </c>
      <c r="M116" s="38">
        <f t="shared" si="33"/>
        <v>0</v>
      </c>
      <c r="N116" s="38">
        <f t="shared" si="33"/>
        <v>0</v>
      </c>
      <c r="O116" s="38">
        <f t="shared" si="33"/>
        <v>0</v>
      </c>
      <c r="P116" s="38">
        <f t="shared" si="33"/>
        <v>0</v>
      </c>
      <c r="Q116" s="38">
        <f t="shared" si="33"/>
        <v>0</v>
      </c>
    </row>
    <row r="117" spans="1:17" ht="52.5" customHeight="1">
      <c r="A117" s="45"/>
      <c r="B117" s="46"/>
      <c r="C117" s="44">
        <v>4810</v>
      </c>
      <c r="D117" s="47" t="s">
        <v>243</v>
      </c>
      <c r="E117" s="37">
        <v>45000</v>
      </c>
      <c r="F117" s="37">
        <v>45000</v>
      </c>
      <c r="G117" s="37">
        <v>0</v>
      </c>
      <c r="H117" s="37">
        <v>45000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</row>
    <row r="118" spans="1:17" ht="19.5" customHeight="1">
      <c r="A118" s="10">
        <v>801</v>
      </c>
      <c r="B118" s="11"/>
      <c r="C118" s="10"/>
      <c r="D118" s="1" t="s">
        <v>106</v>
      </c>
      <c r="E118" s="35">
        <f>E119+E142+E156+E159+E179+E182+E187</f>
        <v>4044900</v>
      </c>
      <c r="F118" s="35">
        <f t="shared" ref="F118:Q118" si="34">F119+F142+F156+F159+F179+F182+F187</f>
        <v>4044900</v>
      </c>
      <c r="G118" s="35">
        <f t="shared" si="34"/>
        <v>3000000</v>
      </c>
      <c r="H118" s="35">
        <f t="shared" si="34"/>
        <v>772074</v>
      </c>
      <c r="I118" s="35">
        <f t="shared" si="34"/>
        <v>79500</v>
      </c>
      <c r="J118" s="35">
        <f t="shared" si="34"/>
        <v>151000</v>
      </c>
      <c r="K118" s="35">
        <f t="shared" si="34"/>
        <v>42326</v>
      </c>
      <c r="L118" s="35">
        <f t="shared" si="34"/>
        <v>0</v>
      </c>
      <c r="M118" s="35">
        <f t="shared" si="34"/>
        <v>0</v>
      </c>
      <c r="N118" s="35">
        <f t="shared" si="34"/>
        <v>0</v>
      </c>
      <c r="O118" s="35">
        <f t="shared" si="34"/>
        <v>0</v>
      </c>
      <c r="P118" s="35">
        <f t="shared" si="34"/>
        <v>0</v>
      </c>
      <c r="Q118" s="35">
        <f t="shared" si="34"/>
        <v>0</v>
      </c>
    </row>
    <row r="119" spans="1:17" ht="21" customHeight="1">
      <c r="A119" s="6"/>
      <c r="B119" s="6">
        <v>80101</v>
      </c>
      <c r="C119" s="6"/>
      <c r="D119" s="8" t="s">
        <v>37</v>
      </c>
      <c r="E119" s="30">
        <f>SUM(E120:E141)</f>
        <v>2300169</v>
      </c>
      <c r="F119" s="30">
        <f t="shared" ref="F119:Q119" si="35">SUM(F120:F141)</f>
        <v>2300169</v>
      </c>
      <c r="G119" s="30">
        <f t="shared" si="35"/>
        <v>1923000</v>
      </c>
      <c r="H119" s="30">
        <f t="shared" si="35"/>
        <v>297169</v>
      </c>
      <c r="I119" s="30">
        <f t="shared" si="35"/>
        <v>0</v>
      </c>
      <c r="J119" s="30">
        <f t="shared" si="35"/>
        <v>80000</v>
      </c>
      <c r="K119" s="30">
        <f t="shared" si="35"/>
        <v>0</v>
      </c>
      <c r="L119" s="30">
        <f t="shared" si="35"/>
        <v>0</v>
      </c>
      <c r="M119" s="30">
        <f t="shared" si="35"/>
        <v>0</v>
      </c>
      <c r="N119" s="30">
        <f t="shared" si="35"/>
        <v>0</v>
      </c>
      <c r="O119" s="30">
        <f t="shared" si="35"/>
        <v>0</v>
      </c>
      <c r="P119" s="30">
        <f t="shared" si="35"/>
        <v>0</v>
      </c>
      <c r="Q119" s="30">
        <f t="shared" si="35"/>
        <v>0</v>
      </c>
    </row>
    <row r="120" spans="1:17" ht="63.75" customHeight="1">
      <c r="A120" s="6"/>
      <c r="B120" s="9"/>
      <c r="C120" s="6">
        <v>3020</v>
      </c>
      <c r="D120" s="7" t="s">
        <v>107</v>
      </c>
      <c r="E120" s="31">
        <v>80000</v>
      </c>
      <c r="F120" s="31">
        <v>80000</v>
      </c>
      <c r="G120" s="31">
        <v>0</v>
      </c>
      <c r="H120" s="31">
        <v>0</v>
      </c>
      <c r="I120" s="31">
        <v>0</v>
      </c>
      <c r="J120" s="31">
        <v>80000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</row>
    <row r="121" spans="1:17" ht="42.75" customHeight="1">
      <c r="A121" s="6"/>
      <c r="B121" s="9"/>
      <c r="C121" s="6">
        <v>4010</v>
      </c>
      <c r="D121" s="7" t="s">
        <v>108</v>
      </c>
      <c r="E121" s="31">
        <v>1490000</v>
      </c>
      <c r="F121" s="31">
        <v>1490000</v>
      </c>
      <c r="G121" s="31">
        <v>1490000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</row>
    <row r="122" spans="1:17" ht="31.5" customHeight="1">
      <c r="A122" s="6"/>
      <c r="B122" s="9"/>
      <c r="C122" s="6">
        <v>4040</v>
      </c>
      <c r="D122" s="7" t="s">
        <v>84</v>
      </c>
      <c r="E122" s="31">
        <v>110000</v>
      </c>
      <c r="F122" s="31">
        <v>110000</v>
      </c>
      <c r="G122" s="31">
        <v>110000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</row>
    <row r="123" spans="1:17" ht="31.5" customHeight="1">
      <c r="A123" s="6"/>
      <c r="B123" s="9"/>
      <c r="C123" s="6">
        <v>4110</v>
      </c>
      <c r="D123" s="7" t="s">
        <v>85</v>
      </c>
      <c r="E123" s="31">
        <v>280000</v>
      </c>
      <c r="F123" s="31">
        <v>280000</v>
      </c>
      <c r="G123" s="31">
        <v>280000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</row>
    <row r="124" spans="1:17" ht="22.5" customHeight="1">
      <c r="A124" s="6"/>
      <c r="B124" s="9"/>
      <c r="C124" s="6">
        <v>4120</v>
      </c>
      <c r="D124" s="7" t="s">
        <v>15</v>
      </c>
      <c r="E124" s="31">
        <v>40000</v>
      </c>
      <c r="F124" s="31">
        <v>40000</v>
      </c>
      <c r="G124" s="31">
        <v>40000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</row>
    <row r="125" spans="1:17" ht="21" customHeight="1">
      <c r="A125" s="6"/>
      <c r="B125" s="9"/>
      <c r="C125" s="6">
        <v>4170</v>
      </c>
      <c r="D125" s="7" t="s">
        <v>32</v>
      </c>
      <c r="E125" s="31">
        <v>3000</v>
      </c>
      <c r="F125" s="31">
        <v>3000</v>
      </c>
      <c r="G125" s="31">
        <v>3000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</row>
    <row r="126" spans="1:17" ht="105" customHeight="1">
      <c r="A126" s="6"/>
      <c r="B126" s="9"/>
      <c r="C126" s="6">
        <v>4210</v>
      </c>
      <c r="D126" s="22" t="s">
        <v>244</v>
      </c>
      <c r="E126" s="31">
        <v>40000</v>
      </c>
      <c r="F126" s="31">
        <v>40000</v>
      </c>
      <c r="G126" s="31">
        <v>0</v>
      </c>
      <c r="H126" s="31">
        <v>40000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</row>
    <row r="127" spans="1:17" ht="35.25" customHeight="1">
      <c r="A127" s="6"/>
      <c r="B127" s="9"/>
      <c r="C127" s="6">
        <v>4240</v>
      </c>
      <c r="D127" s="7" t="s">
        <v>88</v>
      </c>
      <c r="E127" s="31">
        <v>4000</v>
      </c>
      <c r="F127" s="31">
        <v>4000</v>
      </c>
      <c r="G127" s="31">
        <v>0</v>
      </c>
      <c r="H127" s="31">
        <v>4000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</row>
    <row r="128" spans="1:17" ht="31.5" customHeight="1">
      <c r="A128" s="6"/>
      <c r="B128" s="9"/>
      <c r="C128" s="6">
        <v>4260</v>
      </c>
      <c r="D128" s="20" t="s">
        <v>192</v>
      </c>
      <c r="E128" s="31">
        <v>100000</v>
      </c>
      <c r="F128" s="31">
        <v>100000</v>
      </c>
      <c r="G128" s="31">
        <v>0</v>
      </c>
      <c r="H128" s="31">
        <v>100000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</row>
    <row r="129" spans="1:17" ht="22.5" customHeight="1">
      <c r="A129" s="19"/>
      <c r="B129" s="9"/>
      <c r="C129" s="19">
        <v>4270</v>
      </c>
      <c r="D129" s="20" t="s">
        <v>174</v>
      </c>
      <c r="E129" s="31">
        <v>10000</v>
      </c>
      <c r="F129" s="31">
        <v>10000</v>
      </c>
      <c r="G129" s="31">
        <v>0</v>
      </c>
      <c r="H129" s="31">
        <v>10000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</row>
    <row r="130" spans="1:17" ht="21.75" customHeight="1">
      <c r="A130" s="6"/>
      <c r="B130" s="6"/>
      <c r="C130" s="6">
        <v>4280</v>
      </c>
      <c r="D130" s="7" t="s">
        <v>38</v>
      </c>
      <c r="E130" s="31">
        <v>500</v>
      </c>
      <c r="F130" s="31">
        <v>500</v>
      </c>
      <c r="G130" s="31">
        <v>0</v>
      </c>
      <c r="H130" s="31">
        <v>500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</row>
    <row r="131" spans="1:17" ht="65.25" customHeight="1">
      <c r="A131" s="6"/>
      <c r="B131" s="6"/>
      <c r="C131" s="6">
        <v>4300</v>
      </c>
      <c r="D131" s="7" t="s">
        <v>110</v>
      </c>
      <c r="E131" s="31">
        <v>30000</v>
      </c>
      <c r="F131" s="31">
        <v>30000</v>
      </c>
      <c r="G131" s="31">
        <v>0</v>
      </c>
      <c r="H131" s="31">
        <v>30000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</row>
    <row r="132" spans="1:17" ht="33" customHeight="1">
      <c r="A132" s="6"/>
      <c r="B132" s="6"/>
      <c r="C132" s="6">
        <v>4350</v>
      </c>
      <c r="D132" s="7" t="s">
        <v>25</v>
      </c>
      <c r="E132" s="31">
        <v>1000</v>
      </c>
      <c r="F132" s="31">
        <v>1000</v>
      </c>
      <c r="G132" s="31">
        <v>0</v>
      </c>
      <c r="H132" s="31">
        <v>1000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</row>
    <row r="133" spans="1:17" ht="56.25" customHeight="1">
      <c r="A133" s="6"/>
      <c r="B133" s="6"/>
      <c r="C133" s="6">
        <v>4360</v>
      </c>
      <c r="D133" s="7" t="s">
        <v>103</v>
      </c>
      <c r="E133" s="31">
        <v>3000</v>
      </c>
      <c r="F133" s="31">
        <v>3000</v>
      </c>
      <c r="G133" s="31">
        <v>0</v>
      </c>
      <c r="H133" s="31">
        <v>3000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</row>
    <row r="134" spans="1:17" ht="55.5" customHeight="1">
      <c r="A134" s="6"/>
      <c r="B134" s="6"/>
      <c r="C134" s="6">
        <v>4370</v>
      </c>
      <c r="D134" s="7" t="s">
        <v>111</v>
      </c>
      <c r="E134" s="31">
        <v>3000</v>
      </c>
      <c r="F134" s="31">
        <v>3000</v>
      </c>
      <c r="G134" s="31">
        <v>0</v>
      </c>
      <c r="H134" s="31">
        <v>3000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</row>
    <row r="135" spans="1:17" ht="18.75" customHeight="1">
      <c r="A135" s="6"/>
      <c r="B135" s="6"/>
      <c r="C135" s="6">
        <v>4410</v>
      </c>
      <c r="D135" s="7" t="s">
        <v>26</v>
      </c>
      <c r="E135" s="31">
        <v>2000</v>
      </c>
      <c r="F135" s="31">
        <v>2000</v>
      </c>
      <c r="G135" s="31">
        <v>0</v>
      </c>
      <c r="H135" s="31">
        <v>2000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</row>
    <row r="136" spans="1:17" ht="54" customHeight="1">
      <c r="A136" s="6"/>
      <c r="B136" s="6"/>
      <c r="C136" s="6">
        <v>4430</v>
      </c>
      <c r="D136" s="7" t="s">
        <v>169</v>
      </c>
      <c r="E136" s="31">
        <v>13000</v>
      </c>
      <c r="F136" s="31">
        <v>13000</v>
      </c>
      <c r="G136" s="31">
        <v>0</v>
      </c>
      <c r="H136" s="31">
        <v>13000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</row>
    <row r="137" spans="1:17" ht="34.5" customHeight="1">
      <c r="A137" s="6"/>
      <c r="B137" s="6"/>
      <c r="C137" s="6">
        <v>4440</v>
      </c>
      <c r="D137" s="7" t="s">
        <v>81</v>
      </c>
      <c r="E137" s="31">
        <v>83669</v>
      </c>
      <c r="F137" s="31">
        <v>83669</v>
      </c>
      <c r="G137" s="31">
        <v>0</v>
      </c>
      <c r="H137" s="31">
        <v>83669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</row>
    <row r="138" spans="1:17" ht="30.75" customHeight="1">
      <c r="A138" s="6"/>
      <c r="B138" s="6"/>
      <c r="C138" s="6">
        <v>4530</v>
      </c>
      <c r="D138" s="20" t="s">
        <v>193</v>
      </c>
      <c r="E138" s="31">
        <v>4000</v>
      </c>
      <c r="F138" s="31">
        <v>4000</v>
      </c>
      <c r="G138" s="31">
        <v>0</v>
      </c>
      <c r="H138" s="31">
        <v>4000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</row>
    <row r="139" spans="1:17" ht="41.25" customHeight="1">
      <c r="A139" s="6"/>
      <c r="B139" s="6"/>
      <c r="C139" s="6">
        <v>4570</v>
      </c>
      <c r="D139" s="7" t="s">
        <v>112</v>
      </c>
      <c r="E139" s="31">
        <v>500</v>
      </c>
      <c r="F139" s="31">
        <v>500</v>
      </c>
      <c r="G139" s="31">
        <v>0</v>
      </c>
      <c r="H139" s="31">
        <v>500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</row>
    <row r="140" spans="1:17" ht="30.75" customHeight="1">
      <c r="A140" s="19"/>
      <c r="B140" s="19"/>
      <c r="C140" s="19">
        <v>4610</v>
      </c>
      <c r="D140" s="20" t="s">
        <v>97</v>
      </c>
      <c r="E140" s="31">
        <v>500</v>
      </c>
      <c r="F140" s="31">
        <v>500</v>
      </c>
      <c r="G140" s="31">
        <v>0</v>
      </c>
      <c r="H140" s="31">
        <v>500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</row>
    <row r="141" spans="1:17" ht="42.75" customHeight="1">
      <c r="A141" s="6"/>
      <c r="B141" s="6"/>
      <c r="C141" s="6">
        <v>4700</v>
      </c>
      <c r="D141" s="7" t="s">
        <v>91</v>
      </c>
      <c r="E141" s="31">
        <v>2000</v>
      </c>
      <c r="F141" s="31">
        <v>2000</v>
      </c>
      <c r="G141" s="31">
        <v>0</v>
      </c>
      <c r="H141" s="31">
        <v>2000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</row>
    <row r="142" spans="1:17" ht="29.25" customHeight="1">
      <c r="A142" s="6"/>
      <c r="B142" s="6">
        <v>80103</v>
      </c>
      <c r="C142" s="6"/>
      <c r="D142" s="15" t="s">
        <v>194</v>
      </c>
      <c r="E142" s="30">
        <f>SUM(E143:E155)</f>
        <v>272172</v>
      </c>
      <c r="F142" s="30">
        <f t="shared" ref="F142:Q142" si="36">SUM(F143:F155)</f>
        <v>272172</v>
      </c>
      <c r="G142" s="30">
        <f t="shared" si="36"/>
        <v>197000</v>
      </c>
      <c r="H142" s="30">
        <f t="shared" si="36"/>
        <v>62172</v>
      </c>
      <c r="I142" s="30">
        <f t="shared" si="36"/>
        <v>0</v>
      </c>
      <c r="J142" s="30">
        <f t="shared" si="36"/>
        <v>13000</v>
      </c>
      <c r="K142" s="30">
        <f t="shared" si="36"/>
        <v>0</v>
      </c>
      <c r="L142" s="30">
        <f t="shared" si="36"/>
        <v>0</v>
      </c>
      <c r="M142" s="30">
        <f t="shared" si="36"/>
        <v>0</v>
      </c>
      <c r="N142" s="30">
        <f t="shared" si="36"/>
        <v>0</v>
      </c>
      <c r="O142" s="30">
        <f t="shared" si="36"/>
        <v>0</v>
      </c>
      <c r="P142" s="30">
        <f t="shared" si="36"/>
        <v>0</v>
      </c>
      <c r="Q142" s="30">
        <f t="shared" si="36"/>
        <v>0</v>
      </c>
    </row>
    <row r="143" spans="1:17" ht="60" customHeight="1">
      <c r="A143" s="6"/>
      <c r="B143" s="6"/>
      <c r="C143" s="6">
        <v>3020</v>
      </c>
      <c r="D143" s="7" t="s">
        <v>107</v>
      </c>
      <c r="E143" s="31">
        <v>13000</v>
      </c>
      <c r="F143" s="31">
        <v>13000</v>
      </c>
      <c r="G143" s="31">
        <v>0</v>
      </c>
      <c r="H143" s="31">
        <v>0</v>
      </c>
      <c r="I143" s="31">
        <v>0</v>
      </c>
      <c r="J143" s="31">
        <v>13000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</row>
    <row r="144" spans="1:17" ht="30" customHeight="1">
      <c r="A144" s="6"/>
      <c r="B144" s="6"/>
      <c r="C144" s="6">
        <v>4010</v>
      </c>
      <c r="D144" s="20" t="s">
        <v>83</v>
      </c>
      <c r="E144" s="31">
        <v>150000</v>
      </c>
      <c r="F144" s="31">
        <v>150000</v>
      </c>
      <c r="G144" s="31">
        <v>150000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</row>
    <row r="145" spans="1:17" ht="28.5" customHeight="1">
      <c r="A145" s="6"/>
      <c r="B145" s="6"/>
      <c r="C145" s="6">
        <v>4040</v>
      </c>
      <c r="D145" s="7" t="s">
        <v>84</v>
      </c>
      <c r="E145" s="31">
        <v>12000</v>
      </c>
      <c r="F145" s="31">
        <v>12000</v>
      </c>
      <c r="G145" s="31">
        <v>12000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</row>
    <row r="146" spans="1:17" ht="30" customHeight="1">
      <c r="A146" s="6"/>
      <c r="B146" s="6"/>
      <c r="C146" s="6">
        <v>4110</v>
      </c>
      <c r="D146" s="7" t="s">
        <v>85</v>
      </c>
      <c r="E146" s="31">
        <v>30000</v>
      </c>
      <c r="F146" s="31">
        <v>30000</v>
      </c>
      <c r="G146" s="31">
        <v>30000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</row>
    <row r="147" spans="1:17" ht="21" customHeight="1">
      <c r="A147" s="6"/>
      <c r="B147" s="6"/>
      <c r="C147" s="6">
        <v>4120</v>
      </c>
      <c r="D147" s="7" t="s">
        <v>15</v>
      </c>
      <c r="E147" s="31">
        <v>5000</v>
      </c>
      <c r="F147" s="31">
        <v>5000</v>
      </c>
      <c r="G147" s="31">
        <v>5000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</row>
    <row r="148" spans="1:17" ht="54.75" customHeight="1">
      <c r="A148" s="6"/>
      <c r="B148" s="6"/>
      <c r="C148" s="6">
        <v>4210</v>
      </c>
      <c r="D148" s="20" t="s">
        <v>195</v>
      </c>
      <c r="E148" s="31">
        <v>15000</v>
      </c>
      <c r="F148" s="31">
        <v>15000</v>
      </c>
      <c r="G148" s="31">
        <v>0</v>
      </c>
      <c r="H148" s="31">
        <v>15000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</row>
    <row r="149" spans="1:17" ht="34.5" customHeight="1">
      <c r="A149" s="6"/>
      <c r="B149" s="6"/>
      <c r="C149" s="6">
        <v>4240</v>
      </c>
      <c r="D149" s="7" t="s">
        <v>88</v>
      </c>
      <c r="E149" s="31">
        <v>100</v>
      </c>
      <c r="F149" s="31">
        <v>100</v>
      </c>
      <c r="G149" s="31">
        <v>0</v>
      </c>
      <c r="H149" s="31">
        <v>100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</row>
    <row r="150" spans="1:17" ht="30.75" customHeight="1">
      <c r="A150" s="6"/>
      <c r="B150" s="9"/>
      <c r="C150" s="6">
        <v>4260</v>
      </c>
      <c r="D150" s="20" t="s">
        <v>196</v>
      </c>
      <c r="E150" s="31">
        <v>25000</v>
      </c>
      <c r="F150" s="31">
        <v>25000</v>
      </c>
      <c r="G150" s="31">
        <v>0</v>
      </c>
      <c r="H150" s="31">
        <v>25000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</row>
    <row r="151" spans="1:17" ht="20.25" customHeight="1">
      <c r="A151" s="6"/>
      <c r="B151" s="6"/>
      <c r="C151" s="6">
        <v>4280</v>
      </c>
      <c r="D151" s="7" t="s">
        <v>38</v>
      </c>
      <c r="E151" s="31">
        <v>300</v>
      </c>
      <c r="F151" s="31">
        <v>300</v>
      </c>
      <c r="G151" s="31">
        <v>0</v>
      </c>
      <c r="H151" s="31">
        <v>300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</row>
    <row r="152" spans="1:17" ht="42.75" customHeight="1">
      <c r="A152" s="6"/>
      <c r="B152" s="6"/>
      <c r="C152" s="6">
        <v>4300</v>
      </c>
      <c r="D152" s="20" t="s">
        <v>203</v>
      </c>
      <c r="E152" s="31">
        <v>4300</v>
      </c>
      <c r="F152" s="31">
        <v>4300</v>
      </c>
      <c r="G152" s="31">
        <v>0</v>
      </c>
      <c r="H152" s="31">
        <v>4300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</row>
    <row r="153" spans="1:17" ht="22.5" customHeight="1">
      <c r="A153" s="6"/>
      <c r="B153" s="6"/>
      <c r="C153" s="6">
        <v>4410</v>
      </c>
      <c r="D153" s="7" t="s">
        <v>26</v>
      </c>
      <c r="E153" s="31">
        <v>300</v>
      </c>
      <c r="F153" s="31">
        <v>300</v>
      </c>
      <c r="G153" s="31">
        <v>0</v>
      </c>
      <c r="H153" s="31">
        <v>300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</row>
    <row r="154" spans="1:17" ht="22.5" customHeight="1">
      <c r="A154" s="19"/>
      <c r="B154" s="19"/>
      <c r="C154" s="19">
        <v>4430</v>
      </c>
      <c r="D154" s="20" t="s">
        <v>131</v>
      </c>
      <c r="E154" s="31">
        <v>1000</v>
      </c>
      <c r="F154" s="31">
        <v>1000</v>
      </c>
      <c r="G154" s="31">
        <v>0</v>
      </c>
      <c r="H154" s="31">
        <v>1000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</row>
    <row r="155" spans="1:17" ht="32.25" customHeight="1">
      <c r="A155" s="6"/>
      <c r="B155" s="6"/>
      <c r="C155" s="6">
        <v>4440</v>
      </c>
      <c r="D155" s="7" t="s">
        <v>81</v>
      </c>
      <c r="E155" s="31">
        <v>16172</v>
      </c>
      <c r="F155" s="31">
        <v>16172</v>
      </c>
      <c r="G155" s="31">
        <v>0</v>
      </c>
      <c r="H155" s="31">
        <v>16172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</row>
    <row r="156" spans="1:17" ht="21.75" customHeight="1">
      <c r="A156" s="6"/>
      <c r="B156" s="6">
        <v>80104</v>
      </c>
      <c r="C156" s="6"/>
      <c r="D156" s="8" t="s">
        <v>40</v>
      </c>
      <c r="E156" s="30">
        <f>SUM(E157:E158)</f>
        <v>79500</v>
      </c>
      <c r="F156" s="30">
        <f t="shared" ref="F156:Q156" si="37">SUM(F157:F158)</f>
        <v>79500</v>
      </c>
      <c r="G156" s="30">
        <f t="shared" si="37"/>
        <v>0</v>
      </c>
      <c r="H156" s="30">
        <f t="shared" si="37"/>
        <v>0</v>
      </c>
      <c r="I156" s="30">
        <f t="shared" si="37"/>
        <v>79500</v>
      </c>
      <c r="J156" s="30">
        <f t="shared" si="37"/>
        <v>0</v>
      </c>
      <c r="K156" s="30">
        <f t="shared" si="37"/>
        <v>0</v>
      </c>
      <c r="L156" s="30">
        <f t="shared" si="37"/>
        <v>0</v>
      </c>
      <c r="M156" s="30">
        <f t="shared" si="37"/>
        <v>0</v>
      </c>
      <c r="N156" s="30">
        <f t="shared" si="37"/>
        <v>0</v>
      </c>
      <c r="O156" s="30">
        <f t="shared" si="37"/>
        <v>0</v>
      </c>
      <c r="P156" s="30">
        <f t="shared" si="37"/>
        <v>0</v>
      </c>
      <c r="Q156" s="30">
        <f t="shared" si="37"/>
        <v>0</v>
      </c>
    </row>
    <row r="157" spans="1:17" ht="72.75" customHeight="1">
      <c r="A157" s="19"/>
      <c r="B157" s="19"/>
      <c r="C157" s="19">
        <v>2310</v>
      </c>
      <c r="D157" s="20" t="s">
        <v>204</v>
      </c>
      <c r="E157" s="31">
        <v>4500</v>
      </c>
      <c r="F157" s="31">
        <v>4500</v>
      </c>
      <c r="G157" s="31">
        <v>0</v>
      </c>
      <c r="H157" s="31">
        <v>0</v>
      </c>
      <c r="I157" s="31">
        <v>4500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</row>
    <row r="158" spans="1:17" ht="81.75" customHeight="1">
      <c r="A158" s="6"/>
      <c r="B158" s="6"/>
      <c r="C158" s="6">
        <v>2590</v>
      </c>
      <c r="D158" s="20" t="s">
        <v>197</v>
      </c>
      <c r="E158" s="31">
        <v>75000</v>
      </c>
      <c r="F158" s="31">
        <v>75000</v>
      </c>
      <c r="G158" s="31">
        <v>0</v>
      </c>
      <c r="H158" s="31">
        <v>0</v>
      </c>
      <c r="I158" s="31">
        <v>75000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</row>
    <row r="159" spans="1:17" ht="21" customHeight="1">
      <c r="A159" s="6"/>
      <c r="B159" s="6">
        <v>80110</v>
      </c>
      <c r="C159" s="6"/>
      <c r="D159" s="8" t="s">
        <v>41</v>
      </c>
      <c r="E159" s="30">
        <f>SUM(E160:E178)</f>
        <v>1063709</v>
      </c>
      <c r="F159" s="30">
        <f t="shared" ref="F159:Q159" si="38">SUM(F160:F178)</f>
        <v>1063709</v>
      </c>
      <c r="G159" s="30">
        <f t="shared" si="38"/>
        <v>825500</v>
      </c>
      <c r="H159" s="30">
        <f t="shared" si="38"/>
        <v>137883</v>
      </c>
      <c r="I159" s="30">
        <f t="shared" si="38"/>
        <v>0</v>
      </c>
      <c r="J159" s="30">
        <f t="shared" si="38"/>
        <v>58000</v>
      </c>
      <c r="K159" s="30">
        <f t="shared" si="38"/>
        <v>42326</v>
      </c>
      <c r="L159" s="30">
        <f t="shared" si="38"/>
        <v>0</v>
      </c>
      <c r="M159" s="30">
        <f t="shared" si="38"/>
        <v>0</v>
      </c>
      <c r="N159" s="30">
        <f t="shared" si="38"/>
        <v>0</v>
      </c>
      <c r="O159" s="30">
        <f t="shared" si="38"/>
        <v>0</v>
      </c>
      <c r="P159" s="30">
        <f t="shared" si="38"/>
        <v>0</v>
      </c>
      <c r="Q159" s="30">
        <f t="shared" si="38"/>
        <v>0</v>
      </c>
    </row>
    <row r="160" spans="1:17" ht="61.5" customHeight="1">
      <c r="A160" s="6"/>
      <c r="B160" s="6"/>
      <c r="C160" s="6">
        <v>3020</v>
      </c>
      <c r="D160" s="7" t="s">
        <v>107</v>
      </c>
      <c r="E160" s="31">
        <v>58000</v>
      </c>
      <c r="F160" s="30">
        <v>58000</v>
      </c>
      <c r="G160" s="30">
        <v>0</v>
      </c>
      <c r="H160" s="30">
        <v>0</v>
      </c>
      <c r="I160" s="30">
        <v>0</v>
      </c>
      <c r="J160" s="31">
        <v>58000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</row>
    <row r="161" spans="1:17" ht="33" customHeight="1">
      <c r="A161" s="6"/>
      <c r="B161" s="6"/>
      <c r="C161" s="6">
        <v>4010</v>
      </c>
      <c r="D161" s="7" t="s">
        <v>42</v>
      </c>
      <c r="E161" s="31">
        <v>640000</v>
      </c>
      <c r="F161" s="31">
        <v>640000</v>
      </c>
      <c r="G161" s="31">
        <v>640000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</row>
    <row r="162" spans="1:17" ht="30" customHeight="1">
      <c r="A162" s="6"/>
      <c r="B162" s="6"/>
      <c r="C162" s="6">
        <v>4040</v>
      </c>
      <c r="D162" s="7" t="s">
        <v>80</v>
      </c>
      <c r="E162" s="31">
        <v>54000</v>
      </c>
      <c r="F162" s="31">
        <v>54000</v>
      </c>
      <c r="G162" s="31">
        <v>54000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</row>
    <row r="163" spans="1:17" ht="30" customHeight="1">
      <c r="A163" s="6"/>
      <c r="B163" s="6"/>
      <c r="C163" s="6">
        <v>4110</v>
      </c>
      <c r="D163" s="7" t="s">
        <v>113</v>
      </c>
      <c r="E163" s="31">
        <v>110000</v>
      </c>
      <c r="F163" s="31">
        <v>110000</v>
      </c>
      <c r="G163" s="31">
        <v>110000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</row>
    <row r="164" spans="1:17" ht="20.25" customHeight="1">
      <c r="A164" s="6"/>
      <c r="B164" s="6"/>
      <c r="C164" s="6">
        <v>4120</v>
      </c>
      <c r="D164" s="7" t="s">
        <v>15</v>
      </c>
      <c r="E164" s="31">
        <v>19000</v>
      </c>
      <c r="F164" s="31">
        <v>19000</v>
      </c>
      <c r="G164" s="31">
        <v>19000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</row>
    <row r="165" spans="1:17" ht="20.25" customHeight="1">
      <c r="A165" s="21"/>
      <c r="B165" s="21"/>
      <c r="C165" s="21">
        <v>4170</v>
      </c>
      <c r="D165" s="22" t="s">
        <v>32</v>
      </c>
      <c r="E165" s="31">
        <v>2500</v>
      </c>
      <c r="F165" s="31">
        <v>2500</v>
      </c>
      <c r="G165" s="31">
        <v>2500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</row>
    <row r="166" spans="1:17" ht="54" customHeight="1">
      <c r="A166" s="6"/>
      <c r="B166" s="6"/>
      <c r="C166" s="6">
        <v>4210</v>
      </c>
      <c r="D166" s="22" t="s">
        <v>198</v>
      </c>
      <c r="E166" s="31">
        <v>40000</v>
      </c>
      <c r="F166" s="31">
        <v>40000</v>
      </c>
      <c r="G166" s="30">
        <v>0</v>
      </c>
      <c r="H166" s="31">
        <v>40000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</row>
    <row r="167" spans="1:17" ht="63" customHeight="1">
      <c r="A167" s="21"/>
      <c r="B167" s="21"/>
      <c r="C167" s="21">
        <v>4211</v>
      </c>
      <c r="D167" s="24" t="s">
        <v>212</v>
      </c>
      <c r="E167" s="31">
        <v>5000</v>
      </c>
      <c r="F167" s="31">
        <v>5000</v>
      </c>
      <c r="G167" s="31">
        <v>0</v>
      </c>
      <c r="H167" s="31">
        <v>0</v>
      </c>
      <c r="I167" s="30">
        <v>0</v>
      </c>
      <c r="J167" s="30">
        <v>0</v>
      </c>
      <c r="K167" s="31">
        <v>5000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</row>
    <row r="168" spans="1:17" ht="33.75" customHeight="1">
      <c r="A168" s="6"/>
      <c r="B168" s="6"/>
      <c r="C168" s="6">
        <v>4240</v>
      </c>
      <c r="D168" s="7" t="s">
        <v>88</v>
      </c>
      <c r="E168" s="31">
        <v>4000</v>
      </c>
      <c r="F168" s="31">
        <v>4000</v>
      </c>
      <c r="G168" s="30">
        <v>0</v>
      </c>
      <c r="H168" s="31">
        <v>4000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</row>
    <row r="169" spans="1:17" ht="26.25" customHeight="1">
      <c r="A169" s="6"/>
      <c r="B169" s="9"/>
      <c r="C169" s="6">
        <v>4260</v>
      </c>
      <c r="D169" s="7" t="s">
        <v>109</v>
      </c>
      <c r="E169" s="31">
        <v>35000</v>
      </c>
      <c r="F169" s="31">
        <v>35000</v>
      </c>
      <c r="G169" s="31">
        <v>0</v>
      </c>
      <c r="H169" s="31">
        <v>35000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</row>
    <row r="170" spans="1:17" ht="33.75" customHeight="1">
      <c r="A170" s="6"/>
      <c r="B170" s="6"/>
      <c r="C170" s="6">
        <v>4280</v>
      </c>
      <c r="D170" s="7" t="s">
        <v>38</v>
      </c>
      <c r="E170" s="31">
        <v>200</v>
      </c>
      <c r="F170" s="31">
        <v>200</v>
      </c>
      <c r="G170" s="30">
        <v>0</v>
      </c>
      <c r="H170" s="31">
        <v>200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</row>
    <row r="171" spans="1:17" ht="54" customHeight="1">
      <c r="A171" s="6"/>
      <c r="B171" s="6"/>
      <c r="C171" s="6">
        <v>4300</v>
      </c>
      <c r="D171" s="22" t="s">
        <v>202</v>
      </c>
      <c r="E171" s="31">
        <v>10000</v>
      </c>
      <c r="F171" s="31">
        <v>10000</v>
      </c>
      <c r="G171" s="30">
        <v>0</v>
      </c>
      <c r="H171" s="31">
        <v>10000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</row>
    <row r="172" spans="1:17" ht="53.25" customHeight="1">
      <c r="A172" s="21"/>
      <c r="B172" s="21"/>
      <c r="C172" s="21">
        <v>4301</v>
      </c>
      <c r="D172" s="24" t="s">
        <v>214</v>
      </c>
      <c r="E172" s="31">
        <v>3000</v>
      </c>
      <c r="F172" s="31">
        <v>3000</v>
      </c>
      <c r="G172" s="31">
        <v>0</v>
      </c>
      <c r="H172" s="31">
        <v>0</v>
      </c>
      <c r="I172" s="31">
        <v>0</v>
      </c>
      <c r="J172" s="31">
        <v>0</v>
      </c>
      <c r="K172" s="31">
        <v>3000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</row>
    <row r="173" spans="1:17" ht="21.75" customHeight="1">
      <c r="A173" s="6"/>
      <c r="B173" s="6"/>
      <c r="C173" s="6">
        <v>4410</v>
      </c>
      <c r="D173" s="7" t="s">
        <v>26</v>
      </c>
      <c r="E173" s="31">
        <v>2500</v>
      </c>
      <c r="F173" s="31">
        <v>2500</v>
      </c>
      <c r="G173" s="31">
        <v>0</v>
      </c>
      <c r="H173" s="31">
        <v>2500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</row>
    <row r="174" spans="1:17" ht="53.25" customHeight="1">
      <c r="A174" s="21"/>
      <c r="B174" s="21"/>
      <c r="C174" s="21">
        <v>4411</v>
      </c>
      <c r="D174" s="24" t="s">
        <v>213</v>
      </c>
      <c r="E174" s="31">
        <v>800</v>
      </c>
      <c r="F174" s="31">
        <v>800</v>
      </c>
      <c r="G174" s="31">
        <v>0</v>
      </c>
      <c r="H174" s="31">
        <v>0</v>
      </c>
      <c r="I174" s="31">
        <v>0</v>
      </c>
      <c r="J174" s="31">
        <v>0</v>
      </c>
      <c r="K174" s="31">
        <v>800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</row>
    <row r="175" spans="1:17" ht="21.75" customHeight="1">
      <c r="A175" s="21"/>
      <c r="B175" s="21"/>
      <c r="C175" s="21">
        <v>4421</v>
      </c>
      <c r="D175" s="24" t="s">
        <v>206</v>
      </c>
      <c r="E175" s="31">
        <v>32526</v>
      </c>
      <c r="F175" s="31">
        <v>32526</v>
      </c>
      <c r="G175" s="31">
        <v>0</v>
      </c>
      <c r="H175" s="31">
        <v>0</v>
      </c>
      <c r="I175" s="31">
        <v>0</v>
      </c>
      <c r="J175" s="31">
        <v>0</v>
      </c>
      <c r="K175" s="31">
        <v>32526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</row>
    <row r="176" spans="1:17" ht="30" customHeight="1">
      <c r="A176" s="6"/>
      <c r="B176" s="6"/>
      <c r="C176" s="6">
        <v>4430</v>
      </c>
      <c r="D176" s="22" t="s">
        <v>114</v>
      </c>
      <c r="E176" s="31">
        <v>2000</v>
      </c>
      <c r="F176" s="31">
        <v>2000</v>
      </c>
      <c r="G176" s="30">
        <v>0</v>
      </c>
      <c r="H176" s="31">
        <v>2000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</row>
    <row r="177" spans="1:17" ht="59.25" customHeight="1">
      <c r="A177" s="21"/>
      <c r="B177" s="21"/>
      <c r="C177" s="21">
        <v>4431</v>
      </c>
      <c r="D177" s="24" t="s">
        <v>215</v>
      </c>
      <c r="E177" s="31">
        <v>1000</v>
      </c>
      <c r="F177" s="31">
        <v>1000</v>
      </c>
      <c r="G177" s="30">
        <v>0</v>
      </c>
      <c r="H177" s="30">
        <v>0</v>
      </c>
      <c r="I177" s="30">
        <v>0</v>
      </c>
      <c r="J177" s="30">
        <v>0</v>
      </c>
      <c r="K177" s="31">
        <v>1000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</row>
    <row r="178" spans="1:17" ht="31.5" customHeight="1">
      <c r="A178" s="6"/>
      <c r="B178" s="6"/>
      <c r="C178" s="6">
        <v>4440</v>
      </c>
      <c r="D178" s="7" t="s">
        <v>81</v>
      </c>
      <c r="E178" s="31">
        <v>44183</v>
      </c>
      <c r="F178" s="31">
        <v>44183</v>
      </c>
      <c r="G178" s="31"/>
      <c r="H178" s="31">
        <v>44183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</row>
    <row r="179" spans="1:17" ht="30" customHeight="1">
      <c r="A179" s="6"/>
      <c r="B179" s="6">
        <v>80113</v>
      </c>
      <c r="C179" s="6"/>
      <c r="D179" s="8" t="s">
        <v>43</v>
      </c>
      <c r="E179" s="30">
        <f>SUM(E180:E181)</f>
        <v>274500</v>
      </c>
      <c r="F179" s="30">
        <f t="shared" ref="F179:Q179" si="39">SUM(F180:F181)</f>
        <v>274500</v>
      </c>
      <c r="G179" s="30">
        <f t="shared" si="39"/>
        <v>54500</v>
      </c>
      <c r="H179" s="30">
        <f t="shared" si="39"/>
        <v>220000</v>
      </c>
      <c r="I179" s="30">
        <f t="shared" si="39"/>
        <v>0</v>
      </c>
      <c r="J179" s="30">
        <f t="shared" si="39"/>
        <v>0</v>
      </c>
      <c r="K179" s="30">
        <f t="shared" si="39"/>
        <v>0</v>
      </c>
      <c r="L179" s="30">
        <f t="shared" si="39"/>
        <v>0</v>
      </c>
      <c r="M179" s="30">
        <f t="shared" si="39"/>
        <v>0</v>
      </c>
      <c r="N179" s="30">
        <f t="shared" si="39"/>
        <v>0</v>
      </c>
      <c r="O179" s="30">
        <f t="shared" si="39"/>
        <v>0</v>
      </c>
      <c r="P179" s="30">
        <f t="shared" si="39"/>
        <v>0</v>
      </c>
      <c r="Q179" s="30">
        <f t="shared" si="39"/>
        <v>0</v>
      </c>
    </row>
    <row r="180" spans="1:17" ht="21.75" customHeight="1">
      <c r="A180" s="6"/>
      <c r="B180" s="9"/>
      <c r="C180" s="6">
        <v>4170</v>
      </c>
      <c r="D180" s="7" t="s">
        <v>44</v>
      </c>
      <c r="E180" s="31">
        <v>54500</v>
      </c>
      <c r="F180" s="31">
        <v>54500</v>
      </c>
      <c r="G180" s="31">
        <v>54500</v>
      </c>
      <c r="H180" s="30"/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</row>
    <row r="181" spans="1:17" ht="55.5" customHeight="1">
      <c r="A181" s="6"/>
      <c r="B181" s="6"/>
      <c r="C181" s="6">
        <v>4300</v>
      </c>
      <c r="D181" s="20" t="s">
        <v>199</v>
      </c>
      <c r="E181" s="31">
        <v>220000</v>
      </c>
      <c r="F181" s="31">
        <v>220000</v>
      </c>
      <c r="G181" s="31">
        <v>0</v>
      </c>
      <c r="H181" s="31">
        <v>220000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</row>
    <row r="182" spans="1:17" ht="34.5" customHeight="1">
      <c r="A182" s="6"/>
      <c r="B182" s="6">
        <v>80146</v>
      </c>
      <c r="C182" s="6"/>
      <c r="D182" s="8" t="s">
        <v>115</v>
      </c>
      <c r="E182" s="30">
        <f>SUM(E183:E186)</f>
        <v>17999</v>
      </c>
      <c r="F182" s="30">
        <f t="shared" ref="F182:Q182" si="40">SUM(F183:F186)</f>
        <v>17999</v>
      </c>
      <c r="G182" s="30">
        <f>SUM(G183:G186)</f>
        <v>0</v>
      </c>
      <c r="H182" s="30">
        <f t="shared" si="40"/>
        <v>17999</v>
      </c>
      <c r="I182" s="30">
        <f t="shared" si="40"/>
        <v>0</v>
      </c>
      <c r="J182" s="30">
        <f t="shared" si="40"/>
        <v>0</v>
      </c>
      <c r="K182" s="30">
        <f t="shared" si="40"/>
        <v>0</v>
      </c>
      <c r="L182" s="30">
        <f t="shared" si="40"/>
        <v>0</v>
      </c>
      <c r="M182" s="30">
        <f t="shared" si="40"/>
        <v>0</v>
      </c>
      <c r="N182" s="30">
        <f t="shared" si="40"/>
        <v>0</v>
      </c>
      <c r="O182" s="30">
        <f t="shared" si="40"/>
        <v>0</v>
      </c>
      <c r="P182" s="30">
        <f t="shared" si="40"/>
        <v>0</v>
      </c>
      <c r="Q182" s="30">
        <f t="shared" si="40"/>
        <v>0</v>
      </c>
    </row>
    <row r="183" spans="1:17" ht="35.25" customHeight="1">
      <c r="A183" s="6"/>
      <c r="B183" s="6"/>
      <c r="C183" s="6">
        <v>4240</v>
      </c>
      <c r="D183" s="7" t="s">
        <v>88</v>
      </c>
      <c r="E183" s="31">
        <v>5000</v>
      </c>
      <c r="F183" s="31">
        <v>5000</v>
      </c>
      <c r="G183" s="31">
        <v>0</v>
      </c>
      <c r="H183" s="31">
        <v>5000</v>
      </c>
      <c r="I183" s="31">
        <v>0</v>
      </c>
      <c r="J183" s="31">
        <f t="shared" ref="J183:J184" si="41">SUM(J184:J187)</f>
        <v>0</v>
      </c>
      <c r="K183" s="31">
        <f t="shared" ref="K183:K184" si="42">SUM(K184:K187)</f>
        <v>0</v>
      </c>
      <c r="L183" s="31">
        <f t="shared" ref="L183:L184" si="43">SUM(L184:L187)</f>
        <v>0</v>
      </c>
      <c r="M183" s="31">
        <f t="shared" ref="M183:M184" si="44">SUM(M184:M187)</f>
        <v>0</v>
      </c>
      <c r="N183" s="31">
        <f t="shared" ref="N183:N184" si="45">SUM(N184:N187)</f>
        <v>0</v>
      </c>
      <c r="O183" s="31">
        <f t="shared" ref="O183:O184" si="46">SUM(O184:O187)</f>
        <v>0</v>
      </c>
      <c r="P183" s="31">
        <f t="shared" ref="P183:P184" si="47">SUM(P184:P187)</f>
        <v>0</v>
      </c>
      <c r="Q183" s="31">
        <f t="shared" ref="Q183:Q184" si="48">SUM(Q184:Q187)</f>
        <v>0</v>
      </c>
    </row>
    <row r="184" spans="1:17" ht="39.75" customHeight="1">
      <c r="A184" s="6"/>
      <c r="B184" s="6"/>
      <c r="C184" s="6">
        <v>4300</v>
      </c>
      <c r="D184" s="7" t="s">
        <v>116</v>
      </c>
      <c r="E184" s="31">
        <v>5539</v>
      </c>
      <c r="F184" s="31">
        <v>5539</v>
      </c>
      <c r="G184" s="31">
        <v>0</v>
      </c>
      <c r="H184" s="31">
        <v>5539</v>
      </c>
      <c r="I184" s="31">
        <v>0</v>
      </c>
      <c r="J184" s="31">
        <f t="shared" si="41"/>
        <v>0</v>
      </c>
      <c r="K184" s="31">
        <f t="shared" si="42"/>
        <v>0</v>
      </c>
      <c r="L184" s="31">
        <f t="shared" si="43"/>
        <v>0</v>
      </c>
      <c r="M184" s="31">
        <f t="shared" si="44"/>
        <v>0</v>
      </c>
      <c r="N184" s="31">
        <f t="shared" si="45"/>
        <v>0</v>
      </c>
      <c r="O184" s="31">
        <f t="shared" si="46"/>
        <v>0</v>
      </c>
      <c r="P184" s="31">
        <f t="shared" si="47"/>
        <v>0</v>
      </c>
      <c r="Q184" s="31">
        <f t="shared" si="48"/>
        <v>0</v>
      </c>
    </row>
    <row r="185" spans="1:17" ht="21" customHeight="1">
      <c r="A185" s="6"/>
      <c r="B185" s="6"/>
      <c r="C185" s="6">
        <v>4410</v>
      </c>
      <c r="D185" s="7" t="s">
        <v>28</v>
      </c>
      <c r="E185" s="31">
        <v>3960</v>
      </c>
      <c r="F185" s="31">
        <v>3960</v>
      </c>
      <c r="G185" s="31">
        <v>0</v>
      </c>
      <c r="H185" s="31">
        <v>3960</v>
      </c>
      <c r="I185" s="31">
        <v>0</v>
      </c>
      <c r="J185" s="31">
        <f t="shared" ref="J185:Q186" si="49">SUM(J186:J188)</f>
        <v>0</v>
      </c>
      <c r="K185" s="31">
        <f t="shared" si="49"/>
        <v>0</v>
      </c>
      <c r="L185" s="31">
        <f t="shared" si="49"/>
        <v>0</v>
      </c>
      <c r="M185" s="31">
        <f t="shared" si="49"/>
        <v>0</v>
      </c>
      <c r="N185" s="31">
        <f t="shared" si="49"/>
        <v>0</v>
      </c>
      <c r="O185" s="31">
        <f t="shared" si="49"/>
        <v>0</v>
      </c>
      <c r="P185" s="31">
        <f t="shared" si="49"/>
        <v>0</v>
      </c>
      <c r="Q185" s="31">
        <f t="shared" si="49"/>
        <v>0</v>
      </c>
    </row>
    <row r="186" spans="1:17" ht="42.75" customHeight="1">
      <c r="A186" s="6"/>
      <c r="B186" s="6"/>
      <c r="C186" s="6">
        <v>4700</v>
      </c>
      <c r="D186" s="7" t="s">
        <v>91</v>
      </c>
      <c r="E186" s="31">
        <v>3500</v>
      </c>
      <c r="F186" s="31">
        <v>3500</v>
      </c>
      <c r="G186" s="31">
        <v>0</v>
      </c>
      <c r="H186" s="31">
        <v>3500</v>
      </c>
      <c r="I186" s="31">
        <v>0</v>
      </c>
      <c r="J186" s="31">
        <f t="shared" si="49"/>
        <v>0</v>
      </c>
      <c r="K186" s="31">
        <f t="shared" si="49"/>
        <v>0</v>
      </c>
      <c r="L186" s="31">
        <f t="shared" si="49"/>
        <v>0</v>
      </c>
      <c r="M186" s="31">
        <f t="shared" si="49"/>
        <v>0</v>
      </c>
      <c r="N186" s="31">
        <f t="shared" si="49"/>
        <v>0</v>
      </c>
      <c r="O186" s="31">
        <f t="shared" si="49"/>
        <v>0</v>
      </c>
      <c r="P186" s="31">
        <f t="shared" si="49"/>
        <v>0</v>
      </c>
      <c r="Q186" s="31">
        <f t="shared" si="49"/>
        <v>0</v>
      </c>
    </row>
    <row r="187" spans="1:17" ht="23.25" customHeight="1">
      <c r="A187" s="6"/>
      <c r="B187" s="6">
        <v>80195</v>
      </c>
      <c r="C187" s="6"/>
      <c r="D187" s="8" t="s">
        <v>10</v>
      </c>
      <c r="E187" s="30">
        <f t="shared" ref="E187:Q187" si="50">SUM(E188:E188)</f>
        <v>36851</v>
      </c>
      <c r="F187" s="30">
        <f t="shared" si="50"/>
        <v>36851</v>
      </c>
      <c r="G187" s="30">
        <f t="shared" si="50"/>
        <v>0</v>
      </c>
      <c r="H187" s="30">
        <f t="shared" si="50"/>
        <v>36851</v>
      </c>
      <c r="I187" s="30">
        <f t="shared" si="50"/>
        <v>0</v>
      </c>
      <c r="J187" s="30">
        <f t="shared" si="50"/>
        <v>0</v>
      </c>
      <c r="K187" s="30">
        <f t="shared" si="50"/>
        <v>0</v>
      </c>
      <c r="L187" s="30">
        <f t="shared" si="50"/>
        <v>0</v>
      </c>
      <c r="M187" s="30">
        <f t="shared" si="50"/>
        <v>0</v>
      </c>
      <c r="N187" s="30">
        <f t="shared" si="50"/>
        <v>0</v>
      </c>
      <c r="O187" s="30">
        <f t="shared" si="50"/>
        <v>0</v>
      </c>
      <c r="P187" s="30">
        <f t="shared" si="50"/>
        <v>0</v>
      </c>
      <c r="Q187" s="30">
        <f t="shared" si="50"/>
        <v>0</v>
      </c>
    </row>
    <row r="188" spans="1:17" ht="50.25" customHeight="1">
      <c r="A188" s="6"/>
      <c r="B188" s="6"/>
      <c r="C188" s="6">
        <v>4440</v>
      </c>
      <c r="D188" s="7" t="s">
        <v>117</v>
      </c>
      <c r="E188" s="31">
        <v>36851</v>
      </c>
      <c r="F188" s="30">
        <v>36851</v>
      </c>
      <c r="G188" s="30"/>
      <c r="H188" s="31">
        <v>36851</v>
      </c>
      <c r="I188" s="30"/>
      <c r="J188" s="30"/>
      <c r="K188" s="30"/>
      <c r="L188" s="30"/>
      <c r="M188" s="30"/>
      <c r="N188" s="31"/>
      <c r="O188" s="31"/>
      <c r="P188" s="31"/>
      <c r="Q188" s="31"/>
    </row>
    <row r="189" spans="1:17" ht="21" customHeight="1">
      <c r="A189" s="10">
        <v>851</v>
      </c>
      <c r="B189" s="10"/>
      <c r="C189" s="10"/>
      <c r="D189" s="1" t="s">
        <v>45</v>
      </c>
      <c r="E189" s="35">
        <f>E190+E193+E203</f>
        <v>73100</v>
      </c>
      <c r="F189" s="35">
        <f t="shared" ref="F189:Q189" si="51">F190+F193+F203</f>
        <v>73100</v>
      </c>
      <c r="G189" s="35">
        <f t="shared" si="51"/>
        <v>16000</v>
      </c>
      <c r="H189" s="35">
        <f t="shared" si="51"/>
        <v>6100</v>
      </c>
      <c r="I189" s="35">
        <f t="shared" si="51"/>
        <v>51000</v>
      </c>
      <c r="J189" s="35">
        <f t="shared" si="51"/>
        <v>0</v>
      </c>
      <c r="K189" s="35">
        <f t="shared" si="51"/>
        <v>0</v>
      </c>
      <c r="L189" s="35">
        <f t="shared" si="51"/>
        <v>0</v>
      </c>
      <c r="M189" s="35">
        <f t="shared" si="51"/>
        <v>0</v>
      </c>
      <c r="N189" s="35">
        <f t="shared" si="51"/>
        <v>0</v>
      </c>
      <c r="O189" s="35">
        <f t="shared" si="51"/>
        <v>0</v>
      </c>
      <c r="P189" s="35">
        <f t="shared" si="51"/>
        <v>0</v>
      </c>
      <c r="Q189" s="35">
        <f t="shared" si="51"/>
        <v>0</v>
      </c>
    </row>
    <row r="190" spans="1:17" ht="21.75" customHeight="1">
      <c r="A190" s="6"/>
      <c r="B190" s="6">
        <v>85153</v>
      </c>
      <c r="C190" s="6"/>
      <c r="D190" s="8" t="s">
        <v>46</v>
      </c>
      <c r="E190" s="38">
        <f>SUM(E191:E192)</f>
        <v>1000</v>
      </c>
      <c r="F190" s="38">
        <f t="shared" ref="F190:Q190" si="52">SUM(F191:F192)</f>
        <v>1000</v>
      </c>
      <c r="G190" s="38">
        <f t="shared" si="52"/>
        <v>0</v>
      </c>
      <c r="H190" s="38">
        <f t="shared" si="52"/>
        <v>1000</v>
      </c>
      <c r="I190" s="38">
        <f t="shared" si="52"/>
        <v>0</v>
      </c>
      <c r="J190" s="38">
        <f t="shared" si="52"/>
        <v>0</v>
      </c>
      <c r="K190" s="38">
        <f t="shared" si="52"/>
        <v>0</v>
      </c>
      <c r="L190" s="38">
        <f t="shared" si="52"/>
        <v>0</v>
      </c>
      <c r="M190" s="38">
        <f t="shared" si="52"/>
        <v>0</v>
      </c>
      <c r="N190" s="38">
        <f t="shared" si="52"/>
        <v>0</v>
      </c>
      <c r="O190" s="38">
        <f t="shared" si="52"/>
        <v>0</v>
      </c>
      <c r="P190" s="38">
        <f t="shared" si="52"/>
        <v>0</v>
      </c>
      <c r="Q190" s="38">
        <f t="shared" si="52"/>
        <v>0</v>
      </c>
    </row>
    <row r="191" spans="1:17" ht="30.75" customHeight="1">
      <c r="A191" s="6"/>
      <c r="B191" s="6"/>
      <c r="C191" s="6">
        <v>4210</v>
      </c>
      <c r="D191" s="7" t="s">
        <v>82</v>
      </c>
      <c r="E191" s="31">
        <v>200</v>
      </c>
      <c r="F191" s="31">
        <v>200</v>
      </c>
      <c r="G191" s="31"/>
      <c r="H191" s="31">
        <v>200</v>
      </c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22.5" customHeight="1">
      <c r="A192" s="6"/>
      <c r="B192" s="6"/>
      <c r="C192" s="6">
        <v>4300</v>
      </c>
      <c r="D192" s="7" t="s">
        <v>76</v>
      </c>
      <c r="E192" s="31">
        <v>800</v>
      </c>
      <c r="F192" s="31">
        <v>800</v>
      </c>
      <c r="G192" s="31"/>
      <c r="H192" s="31">
        <v>800</v>
      </c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32.25" customHeight="1">
      <c r="A193" s="6"/>
      <c r="B193" s="6">
        <v>85154</v>
      </c>
      <c r="C193" s="6"/>
      <c r="D193" s="8" t="s">
        <v>47</v>
      </c>
      <c r="E193" s="30">
        <f>SUM(E194:E202)</f>
        <v>71100</v>
      </c>
      <c r="F193" s="30">
        <f t="shared" ref="F193:Q193" si="53">SUM(F194:F202)</f>
        <v>71100</v>
      </c>
      <c r="G193" s="30">
        <f t="shared" si="53"/>
        <v>16000</v>
      </c>
      <c r="H193" s="30">
        <f t="shared" si="53"/>
        <v>4100</v>
      </c>
      <c r="I193" s="30">
        <f t="shared" si="53"/>
        <v>51000</v>
      </c>
      <c r="J193" s="30">
        <f t="shared" si="53"/>
        <v>0</v>
      </c>
      <c r="K193" s="30">
        <f t="shared" si="53"/>
        <v>0</v>
      </c>
      <c r="L193" s="30">
        <f t="shared" si="53"/>
        <v>0</v>
      </c>
      <c r="M193" s="30">
        <f t="shared" si="53"/>
        <v>0</v>
      </c>
      <c r="N193" s="30">
        <f t="shared" si="53"/>
        <v>0</v>
      </c>
      <c r="O193" s="30">
        <f t="shared" si="53"/>
        <v>0</v>
      </c>
      <c r="P193" s="30">
        <f t="shared" si="53"/>
        <v>0</v>
      </c>
      <c r="Q193" s="30">
        <f t="shared" si="53"/>
        <v>0</v>
      </c>
    </row>
    <row r="194" spans="1:17" ht="83.25" customHeight="1">
      <c r="A194" s="6"/>
      <c r="B194" s="6"/>
      <c r="C194" s="6">
        <v>2310</v>
      </c>
      <c r="D194" s="7" t="s">
        <v>118</v>
      </c>
      <c r="E194" s="31">
        <v>1000</v>
      </c>
      <c r="F194" s="31">
        <v>1000</v>
      </c>
      <c r="G194" s="31"/>
      <c r="H194" s="31"/>
      <c r="I194" s="31">
        <v>1000</v>
      </c>
      <c r="J194" s="31"/>
      <c r="K194" s="31"/>
      <c r="L194" s="31"/>
      <c r="M194" s="31"/>
      <c r="N194" s="31"/>
      <c r="O194" s="31"/>
      <c r="P194" s="31"/>
      <c r="Q194" s="31"/>
    </row>
    <row r="195" spans="1:17" ht="83.25" customHeight="1">
      <c r="A195" s="6"/>
      <c r="B195" s="6"/>
      <c r="C195" s="6">
        <v>2820</v>
      </c>
      <c r="D195" s="20" t="s">
        <v>200</v>
      </c>
      <c r="E195" s="31">
        <v>50000</v>
      </c>
      <c r="F195" s="31">
        <v>50000</v>
      </c>
      <c r="G195" s="31"/>
      <c r="H195" s="31"/>
      <c r="I195" s="31">
        <v>50000</v>
      </c>
      <c r="J195" s="31"/>
      <c r="K195" s="31"/>
      <c r="L195" s="31"/>
      <c r="M195" s="31"/>
      <c r="N195" s="31"/>
      <c r="O195" s="31"/>
      <c r="P195" s="31"/>
      <c r="Q195" s="31"/>
    </row>
    <row r="196" spans="1:17" ht="63" customHeight="1">
      <c r="A196" s="6"/>
      <c r="B196" s="6"/>
      <c r="C196" s="6">
        <v>4170</v>
      </c>
      <c r="D196" s="7" t="s">
        <v>119</v>
      </c>
      <c r="E196" s="31">
        <v>16000</v>
      </c>
      <c r="F196" s="31">
        <v>16000</v>
      </c>
      <c r="G196" s="31">
        <v>16000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ht="29.25" customHeight="1">
      <c r="A197" s="6"/>
      <c r="B197" s="6"/>
      <c r="C197" s="6">
        <v>4210</v>
      </c>
      <c r="D197" s="20" t="s">
        <v>201</v>
      </c>
      <c r="E197" s="31">
        <v>2000</v>
      </c>
      <c r="F197" s="31">
        <v>2000</v>
      </c>
      <c r="G197" s="30"/>
      <c r="H197" s="31">
        <v>2000</v>
      </c>
      <c r="I197" s="30"/>
      <c r="J197" s="30"/>
      <c r="K197" s="30"/>
      <c r="L197" s="30"/>
      <c r="M197" s="30"/>
      <c r="N197" s="31"/>
      <c r="O197" s="31"/>
      <c r="P197" s="31"/>
      <c r="Q197" s="31"/>
    </row>
    <row r="198" spans="1:17" ht="29.25" customHeight="1">
      <c r="A198" s="6"/>
      <c r="B198" s="6"/>
      <c r="C198" s="6">
        <v>4240</v>
      </c>
      <c r="D198" s="7" t="s">
        <v>88</v>
      </c>
      <c r="E198" s="31">
        <v>150</v>
      </c>
      <c r="F198" s="31">
        <v>150</v>
      </c>
      <c r="G198" s="30"/>
      <c r="H198" s="31">
        <v>150</v>
      </c>
      <c r="I198" s="30"/>
      <c r="J198" s="30"/>
      <c r="K198" s="30"/>
      <c r="L198" s="30"/>
      <c r="M198" s="30"/>
      <c r="N198" s="31"/>
      <c r="O198" s="31"/>
      <c r="P198" s="31"/>
      <c r="Q198" s="31"/>
    </row>
    <row r="199" spans="1:17" ht="66" customHeight="1">
      <c r="A199" s="6"/>
      <c r="B199" s="6"/>
      <c r="C199" s="6">
        <v>4300</v>
      </c>
      <c r="D199" s="7" t="s">
        <v>120</v>
      </c>
      <c r="E199" s="31">
        <v>1000</v>
      </c>
      <c r="F199" s="31">
        <v>1000</v>
      </c>
      <c r="G199" s="30"/>
      <c r="H199" s="31">
        <v>1000</v>
      </c>
      <c r="I199" s="30"/>
      <c r="J199" s="30"/>
      <c r="K199" s="30"/>
      <c r="L199" s="30"/>
      <c r="M199" s="30"/>
      <c r="N199" s="31"/>
      <c r="O199" s="31"/>
      <c r="P199" s="31"/>
      <c r="Q199" s="31"/>
    </row>
    <row r="200" spans="1:17" ht="54.75" customHeight="1">
      <c r="A200" s="6"/>
      <c r="B200" s="6"/>
      <c r="C200" s="6">
        <v>4360</v>
      </c>
      <c r="D200" s="7" t="s">
        <v>103</v>
      </c>
      <c r="E200" s="31">
        <v>300</v>
      </c>
      <c r="F200" s="31">
        <v>300</v>
      </c>
      <c r="G200" s="30"/>
      <c r="H200" s="31">
        <v>300</v>
      </c>
      <c r="I200" s="30"/>
      <c r="J200" s="30"/>
      <c r="K200" s="30"/>
      <c r="L200" s="30"/>
      <c r="M200" s="30"/>
      <c r="N200" s="31"/>
      <c r="O200" s="31"/>
      <c r="P200" s="31"/>
      <c r="Q200" s="31"/>
    </row>
    <row r="201" spans="1:17" ht="22.5" customHeight="1">
      <c r="A201" s="6"/>
      <c r="B201" s="6"/>
      <c r="C201" s="6">
        <v>4410</v>
      </c>
      <c r="D201" s="7" t="s">
        <v>28</v>
      </c>
      <c r="E201" s="31">
        <v>150</v>
      </c>
      <c r="F201" s="31">
        <v>150</v>
      </c>
      <c r="G201" s="30"/>
      <c r="H201" s="31">
        <v>150</v>
      </c>
      <c r="I201" s="30"/>
      <c r="J201" s="30"/>
      <c r="K201" s="30"/>
      <c r="L201" s="30"/>
      <c r="M201" s="30"/>
      <c r="N201" s="31"/>
      <c r="O201" s="31"/>
      <c r="P201" s="31"/>
      <c r="Q201" s="31"/>
    </row>
    <row r="202" spans="1:17" ht="30" customHeight="1">
      <c r="A202" s="6"/>
      <c r="B202" s="6"/>
      <c r="C202" s="6">
        <v>4610</v>
      </c>
      <c r="D202" s="7" t="s">
        <v>97</v>
      </c>
      <c r="E202" s="31">
        <v>500</v>
      </c>
      <c r="F202" s="31">
        <v>500</v>
      </c>
      <c r="G202" s="30"/>
      <c r="H202" s="31">
        <v>500</v>
      </c>
      <c r="I202" s="30"/>
      <c r="J202" s="30"/>
      <c r="K202" s="30"/>
      <c r="L202" s="30"/>
      <c r="M202" s="30"/>
      <c r="N202" s="31"/>
      <c r="O202" s="31"/>
      <c r="P202" s="31"/>
      <c r="Q202" s="31"/>
    </row>
    <row r="203" spans="1:17" ht="21.75" customHeight="1">
      <c r="A203" s="6"/>
      <c r="B203" s="6">
        <v>85195</v>
      </c>
      <c r="C203" s="6"/>
      <c r="D203" s="8" t="s">
        <v>48</v>
      </c>
      <c r="E203" s="30">
        <f>SUM(E204)</f>
        <v>1000</v>
      </c>
      <c r="F203" s="30">
        <f t="shared" ref="F203:Q203" si="54">SUM(F204)</f>
        <v>1000</v>
      </c>
      <c r="G203" s="30">
        <f t="shared" si="54"/>
        <v>0</v>
      </c>
      <c r="H203" s="30">
        <f t="shared" si="54"/>
        <v>1000</v>
      </c>
      <c r="I203" s="30">
        <f t="shared" si="54"/>
        <v>0</v>
      </c>
      <c r="J203" s="30">
        <f t="shared" si="54"/>
        <v>0</v>
      </c>
      <c r="K203" s="30">
        <f t="shared" si="54"/>
        <v>0</v>
      </c>
      <c r="L203" s="30">
        <f t="shared" si="54"/>
        <v>0</v>
      </c>
      <c r="M203" s="30">
        <f t="shared" si="54"/>
        <v>0</v>
      </c>
      <c r="N203" s="30">
        <f t="shared" si="54"/>
        <v>0</v>
      </c>
      <c r="O203" s="30">
        <f t="shared" si="54"/>
        <v>0</v>
      </c>
      <c r="P203" s="30">
        <f t="shared" si="54"/>
        <v>0</v>
      </c>
      <c r="Q203" s="30">
        <f t="shared" si="54"/>
        <v>0</v>
      </c>
    </row>
    <row r="204" spans="1:17" ht="42.75" customHeight="1">
      <c r="A204" s="6"/>
      <c r="B204" s="6"/>
      <c r="C204" s="6">
        <v>4300</v>
      </c>
      <c r="D204" s="7" t="s">
        <v>170</v>
      </c>
      <c r="E204" s="34">
        <v>1000</v>
      </c>
      <c r="F204" s="39">
        <v>1000</v>
      </c>
      <c r="G204" s="31"/>
      <c r="H204" s="31">
        <v>1000</v>
      </c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20.25" customHeight="1">
      <c r="A205" s="10">
        <v>852</v>
      </c>
      <c r="B205" s="10"/>
      <c r="C205" s="10"/>
      <c r="D205" s="1" t="s">
        <v>49</v>
      </c>
      <c r="E205" s="35">
        <f t="shared" ref="E205:Q205" si="55">E206+E208+E210+E214+E229+E231+E233+E235+E237+E254+E258</f>
        <v>2394231.6500000004</v>
      </c>
      <c r="F205" s="35">
        <f t="shared" si="55"/>
        <v>2394231.6500000004</v>
      </c>
      <c r="G205" s="35">
        <f t="shared" si="55"/>
        <v>390960.28</v>
      </c>
      <c r="H205" s="35">
        <f t="shared" si="55"/>
        <v>449034.37</v>
      </c>
      <c r="I205" s="35">
        <f t="shared" si="55"/>
        <v>0</v>
      </c>
      <c r="J205" s="35">
        <f t="shared" si="55"/>
        <v>1554237</v>
      </c>
      <c r="K205" s="35">
        <f t="shared" si="55"/>
        <v>0</v>
      </c>
      <c r="L205" s="35">
        <f t="shared" si="55"/>
        <v>0</v>
      </c>
      <c r="M205" s="35">
        <f t="shared" si="55"/>
        <v>0</v>
      </c>
      <c r="N205" s="35">
        <f t="shared" si="55"/>
        <v>0</v>
      </c>
      <c r="O205" s="35">
        <f t="shared" si="55"/>
        <v>0</v>
      </c>
      <c r="P205" s="35">
        <f t="shared" si="55"/>
        <v>0</v>
      </c>
      <c r="Q205" s="35">
        <f t="shared" si="55"/>
        <v>0</v>
      </c>
    </row>
    <row r="206" spans="1:17" ht="34.5" customHeight="1">
      <c r="A206" s="6"/>
      <c r="B206" s="6">
        <v>85201</v>
      </c>
      <c r="C206" s="6"/>
      <c r="D206" s="8" t="s">
        <v>121</v>
      </c>
      <c r="E206" s="38">
        <f>SUM(E207)</f>
        <v>167290.46</v>
      </c>
      <c r="F206" s="38">
        <f t="shared" ref="F206:Q206" si="56">SUM(F207)</f>
        <v>167290.46</v>
      </c>
      <c r="G206" s="38">
        <f t="shared" si="56"/>
        <v>0</v>
      </c>
      <c r="H206" s="38">
        <f t="shared" si="56"/>
        <v>167290.46</v>
      </c>
      <c r="I206" s="38">
        <f t="shared" si="56"/>
        <v>0</v>
      </c>
      <c r="J206" s="38">
        <f t="shared" si="56"/>
        <v>0</v>
      </c>
      <c r="K206" s="38">
        <f t="shared" si="56"/>
        <v>0</v>
      </c>
      <c r="L206" s="38">
        <f t="shared" si="56"/>
        <v>0</v>
      </c>
      <c r="M206" s="38">
        <f t="shared" si="56"/>
        <v>0</v>
      </c>
      <c r="N206" s="38">
        <f t="shared" si="56"/>
        <v>0</v>
      </c>
      <c r="O206" s="38">
        <f t="shared" si="56"/>
        <v>0</v>
      </c>
      <c r="P206" s="38">
        <f t="shared" si="56"/>
        <v>0</v>
      </c>
      <c r="Q206" s="38">
        <f t="shared" si="56"/>
        <v>0</v>
      </c>
    </row>
    <row r="207" spans="1:17" ht="26.25" customHeight="1">
      <c r="A207" s="6"/>
      <c r="B207" s="6"/>
      <c r="C207" s="6">
        <v>4300</v>
      </c>
      <c r="D207" s="7" t="s">
        <v>76</v>
      </c>
      <c r="E207" s="31">
        <v>167290.46</v>
      </c>
      <c r="F207" s="31">
        <v>167290.46</v>
      </c>
      <c r="G207" s="31"/>
      <c r="H207" s="31">
        <v>167290.46</v>
      </c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27" customHeight="1">
      <c r="A208" s="6"/>
      <c r="B208" s="6">
        <v>85202</v>
      </c>
      <c r="C208" s="6"/>
      <c r="D208" s="8" t="s">
        <v>50</v>
      </c>
      <c r="E208" s="40">
        <f>SUM(E209)</f>
        <v>189469.6</v>
      </c>
      <c r="F208" s="40">
        <f t="shared" ref="F208:Q208" si="57">SUM(F209)</f>
        <v>189469.6</v>
      </c>
      <c r="G208" s="40">
        <f t="shared" si="57"/>
        <v>0</v>
      </c>
      <c r="H208" s="40">
        <f t="shared" si="57"/>
        <v>189469.6</v>
      </c>
      <c r="I208" s="40">
        <f t="shared" si="57"/>
        <v>0</v>
      </c>
      <c r="J208" s="40">
        <f t="shared" si="57"/>
        <v>0</v>
      </c>
      <c r="K208" s="40">
        <f t="shared" si="57"/>
        <v>0</v>
      </c>
      <c r="L208" s="40">
        <f t="shared" si="57"/>
        <v>0</v>
      </c>
      <c r="M208" s="40">
        <f t="shared" si="57"/>
        <v>0</v>
      </c>
      <c r="N208" s="40">
        <f t="shared" si="57"/>
        <v>0</v>
      </c>
      <c r="O208" s="40">
        <f t="shared" si="57"/>
        <v>0</v>
      </c>
      <c r="P208" s="40">
        <f t="shared" si="57"/>
        <v>0</v>
      </c>
      <c r="Q208" s="40">
        <f t="shared" si="57"/>
        <v>0</v>
      </c>
    </row>
    <row r="209" spans="1:17" ht="49.5" customHeight="1">
      <c r="A209" s="21"/>
      <c r="B209" s="21"/>
      <c r="C209" s="21">
        <v>4300</v>
      </c>
      <c r="D209" s="22" t="s">
        <v>122</v>
      </c>
      <c r="E209" s="40">
        <v>189469.6</v>
      </c>
      <c r="F209" s="31">
        <v>189469.6</v>
      </c>
      <c r="G209" s="31"/>
      <c r="H209" s="31">
        <v>189469.6</v>
      </c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22.5" customHeight="1">
      <c r="A210" s="6"/>
      <c r="B210" s="6">
        <v>85206</v>
      </c>
      <c r="C210" s="6"/>
      <c r="D210" s="8" t="s">
        <v>51</v>
      </c>
      <c r="E210" s="30">
        <f>SUM(E211:E213)</f>
        <v>23906.5</v>
      </c>
      <c r="F210" s="30">
        <f t="shared" ref="F210:Q210" si="58">SUM(F211:F213)</f>
        <v>23906.5</v>
      </c>
      <c r="G210" s="30">
        <f t="shared" si="58"/>
        <v>23906.5</v>
      </c>
      <c r="H210" s="30">
        <f t="shared" si="58"/>
        <v>0</v>
      </c>
      <c r="I210" s="30">
        <f t="shared" si="58"/>
        <v>0</v>
      </c>
      <c r="J210" s="30">
        <f t="shared" si="58"/>
        <v>0</v>
      </c>
      <c r="K210" s="30">
        <f t="shared" si="58"/>
        <v>0</v>
      </c>
      <c r="L210" s="30">
        <f t="shared" si="58"/>
        <v>0</v>
      </c>
      <c r="M210" s="30">
        <f t="shared" si="58"/>
        <v>0</v>
      </c>
      <c r="N210" s="30">
        <f t="shared" si="58"/>
        <v>0</v>
      </c>
      <c r="O210" s="30">
        <f t="shared" si="58"/>
        <v>0</v>
      </c>
      <c r="P210" s="30">
        <f t="shared" si="58"/>
        <v>0</v>
      </c>
      <c r="Q210" s="30">
        <f t="shared" si="58"/>
        <v>0</v>
      </c>
    </row>
    <row r="211" spans="1:17" ht="25.5" customHeight="1">
      <c r="A211" s="6"/>
      <c r="B211" s="6"/>
      <c r="C211" s="6">
        <v>4010</v>
      </c>
      <c r="D211" s="7" t="s">
        <v>52</v>
      </c>
      <c r="E211" s="31">
        <v>19816.400000000001</v>
      </c>
      <c r="F211" s="31">
        <v>19816.400000000001</v>
      </c>
      <c r="G211" s="31">
        <v>19816.400000000001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36.75" customHeight="1">
      <c r="A212" s="6"/>
      <c r="B212" s="6"/>
      <c r="C212" s="6">
        <v>4110</v>
      </c>
      <c r="D212" s="7" t="s">
        <v>113</v>
      </c>
      <c r="E212" s="31">
        <v>3604.6</v>
      </c>
      <c r="F212" s="31">
        <v>3604.6</v>
      </c>
      <c r="G212" s="31">
        <v>3604.6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26.25" customHeight="1">
      <c r="A213" s="6"/>
      <c r="B213" s="6"/>
      <c r="C213" s="6">
        <v>4120</v>
      </c>
      <c r="D213" s="7" t="s">
        <v>15</v>
      </c>
      <c r="E213" s="31">
        <v>485.5</v>
      </c>
      <c r="F213" s="31">
        <v>485.5</v>
      </c>
      <c r="G213" s="31">
        <v>485.5</v>
      </c>
      <c r="H213" s="31"/>
      <c r="I213" s="31"/>
      <c r="J213" s="31"/>
      <c r="K213" s="30"/>
      <c r="L213" s="30"/>
      <c r="M213" s="30"/>
      <c r="N213" s="31"/>
      <c r="O213" s="31"/>
      <c r="P213" s="31"/>
      <c r="Q213" s="31"/>
    </row>
    <row r="214" spans="1:17" ht="83.25" customHeight="1">
      <c r="A214" s="6"/>
      <c r="B214" s="6">
        <v>85212</v>
      </c>
      <c r="C214" s="6"/>
      <c r="D214" s="8" t="s">
        <v>150</v>
      </c>
      <c r="E214" s="30">
        <f>SUM(E215:E228)</f>
        <v>1281015.53</v>
      </c>
      <c r="F214" s="30">
        <f t="shared" ref="F214:Q214" si="59">SUM(F215:F228)</f>
        <v>1281015.53</v>
      </c>
      <c r="G214" s="30">
        <f t="shared" si="59"/>
        <v>104500.12000000001</v>
      </c>
      <c r="H214" s="30">
        <f t="shared" si="59"/>
        <v>17578.41</v>
      </c>
      <c r="I214" s="30">
        <f t="shared" si="59"/>
        <v>0</v>
      </c>
      <c r="J214" s="30">
        <f t="shared" si="59"/>
        <v>1158937</v>
      </c>
      <c r="K214" s="30">
        <f t="shared" si="59"/>
        <v>0</v>
      </c>
      <c r="L214" s="30">
        <f t="shared" si="59"/>
        <v>0</v>
      </c>
      <c r="M214" s="30">
        <f t="shared" si="59"/>
        <v>0</v>
      </c>
      <c r="N214" s="30">
        <f t="shared" si="59"/>
        <v>0</v>
      </c>
      <c r="O214" s="30">
        <f t="shared" si="59"/>
        <v>0</v>
      </c>
      <c r="P214" s="30">
        <f t="shared" si="59"/>
        <v>0</v>
      </c>
      <c r="Q214" s="30">
        <f t="shared" si="59"/>
        <v>0</v>
      </c>
    </row>
    <row r="215" spans="1:17" ht="30.75" customHeight="1">
      <c r="A215" s="6"/>
      <c r="B215" s="6"/>
      <c r="C215" s="6">
        <v>3020</v>
      </c>
      <c r="D215" s="7" t="s">
        <v>53</v>
      </c>
      <c r="E215" s="31">
        <v>300</v>
      </c>
      <c r="F215" s="30">
        <v>300</v>
      </c>
      <c r="G215" s="30"/>
      <c r="H215" s="30"/>
      <c r="I215" s="30"/>
      <c r="J215" s="31">
        <v>300</v>
      </c>
      <c r="K215" s="30"/>
      <c r="L215" s="30"/>
      <c r="M215" s="30"/>
      <c r="N215" s="30"/>
      <c r="O215" s="30"/>
      <c r="P215" s="30"/>
      <c r="Q215" s="30"/>
    </row>
    <row r="216" spans="1:17" ht="25.5" customHeight="1">
      <c r="A216" s="6"/>
      <c r="B216" s="6"/>
      <c r="C216" s="6">
        <v>3110</v>
      </c>
      <c r="D216" s="7" t="s">
        <v>54</v>
      </c>
      <c r="E216" s="31">
        <v>1158637</v>
      </c>
      <c r="F216" s="31">
        <v>1158637</v>
      </c>
      <c r="G216" s="30"/>
      <c r="H216" s="30"/>
      <c r="I216" s="30"/>
      <c r="J216" s="31">
        <v>1158637</v>
      </c>
      <c r="K216" s="30"/>
      <c r="L216" s="30"/>
      <c r="M216" s="30"/>
      <c r="N216" s="31"/>
      <c r="O216" s="31"/>
      <c r="P216" s="31"/>
      <c r="Q216" s="31"/>
    </row>
    <row r="217" spans="1:17" ht="26.25" customHeight="1">
      <c r="A217" s="6"/>
      <c r="B217" s="6"/>
      <c r="C217" s="6">
        <v>4010</v>
      </c>
      <c r="D217" s="7" t="s">
        <v>52</v>
      </c>
      <c r="E217" s="31">
        <v>31355.279999999999</v>
      </c>
      <c r="F217" s="31">
        <v>31355.279999999999</v>
      </c>
      <c r="G217" s="31">
        <v>31355.279999999999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33.75" customHeight="1">
      <c r="A218" s="6"/>
      <c r="B218" s="6"/>
      <c r="C218" s="6">
        <v>4040</v>
      </c>
      <c r="D218" s="7" t="s">
        <v>80</v>
      </c>
      <c r="E218" s="31">
        <v>2578.02</v>
      </c>
      <c r="F218" s="31">
        <v>2578.02</v>
      </c>
      <c r="G218" s="31">
        <v>2578.02</v>
      </c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35.25" customHeight="1">
      <c r="A219" s="6"/>
      <c r="B219" s="6"/>
      <c r="C219" s="6">
        <v>4110</v>
      </c>
      <c r="D219" s="7" t="s">
        <v>113</v>
      </c>
      <c r="E219" s="31">
        <v>69735.460000000006</v>
      </c>
      <c r="F219" s="31">
        <v>69735.460000000006</v>
      </c>
      <c r="G219" s="31">
        <v>69735.460000000006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20.25" customHeight="1">
      <c r="A220" s="6"/>
      <c r="B220" s="6"/>
      <c r="C220" s="6">
        <v>4120</v>
      </c>
      <c r="D220" s="7" t="s">
        <v>15</v>
      </c>
      <c r="E220" s="31">
        <v>831.36</v>
      </c>
      <c r="F220" s="31">
        <v>831.36</v>
      </c>
      <c r="G220" s="31">
        <v>831.36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27" customHeight="1">
      <c r="A221" s="6"/>
      <c r="B221" s="6"/>
      <c r="C221" s="6">
        <v>4210</v>
      </c>
      <c r="D221" s="7" t="s">
        <v>82</v>
      </c>
      <c r="E221" s="31">
        <v>3134.48</v>
      </c>
      <c r="F221" s="31">
        <v>3134.48</v>
      </c>
      <c r="G221" s="30"/>
      <c r="H221" s="31">
        <v>3134.48</v>
      </c>
      <c r="I221" s="30"/>
      <c r="J221" s="30"/>
      <c r="K221" s="30"/>
      <c r="L221" s="30"/>
      <c r="M221" s="30"/>
      <c r="N221" s="31"/>
      <c r="O221" s="31"/>
      <c r="P221" s="31"/>
      <c r="Q221" s="31"/>
    </row>
    <row r="222" spans="1:17" ht="22.5" customHeight="1">
      <c r="A222" s="6"/>
      <c r="B222" s="6"/>
      <c r="C222" s="6">
        <v>4260</v>
      </c>
      <c r="D222" s="7" t="s">
        <v>55</v>
      </c>
      <c r="E222" s="31">
        <v>1000</v>
      </c>
      <c r="F222" s="31">
        <v>1000</v>
      </c>
      <c r="G222" s="30"/>
      <c r="H222" s="31">
        <v>1000</v>
      </c>
      <c r="I222" s="30"/>
      <c r="J222" s="30"/>
      <c r="K222" s="30"/>
      <c r="L222" s="30"/>
      <c r="M222" s="30"/>
      <c r="N222" s="31"/>
      <c r="O222" s="31"/>
      <c r="P222" s="31"/>
      <c r="Q222" s="31"/>
    </row>
    <row r="223" spans="1:17" ht="25.5" customHeight="1">
      <c r="A223" s="6"/>
      <c r="B223" s="6"/>
      <c r="C223" s="6">
        <v>4300</v>
      </c>
      <c r="D223" s="7" t="s">
        <v>18</v>
      </c>
      <c r="E223" s="31">
        <v>9500</v>
      </c>
      <c r="F223" s="31">
        <v>9500</v>
      </c>
      <c r="G223" s="30"/>
      <c r="H223" s="31">
        <v>9500</v>
      </c>
      <c r="I223" s="30"/>
      <c r="J223" s="30"/>
      <c r="K223" s="30"/>
      <c r="L223" s="30"/>
      <c r="M223" s="30"/>
      <c r="N223" s="31"/>
      <c r="O223" s="31"/>
      <c r="P223" s="31"/>
      <c r="Q223" s="31"/>
    </row>
    <row r="224" spans="1:17" ht="54" customHeight="1">
      <c r="A224" s="6"/>
      <c r="B224" s="6"/>
      <c r="C224" s="6">
        <v>4370</v>
      </c>
      <c r="D224" s="7" t="s">
        <v>111</v>
      </c>
      <c r="E224" s="31">
        <v>900</v>
      </c>
      <c r="F224" s="31">
        <v>900</v>
      </c>
      <c r="G224" s="31"/>
      <c r="H224" s="31">
        <v>900</v>
      </c>
      <c r="I224" s="30"/>
      <c r="J224" s="30"/>
      <c r="K224" s="30"/>
      <c r="L224" s="30"/>
      <c r="M224" s="30"/>
      <c r="N224" s="31"/>
      <c r="O224" s="31"/>
      <c r="P224" s="31"/>
      <c r="Q224" s="31"/>
    </row>
    <row r="225" spans="1:17" ht="25.5" customHeight="1">
      <c r="A225" s="6"/>
      <c r="B225" s="6"/>
      <c r="C225" s="6">
        <v>4410</v>
      </c>
      <c r="D225" s="7" t="s">
        <v>28</v>
      </c>
      <c r="E225" s="31">
        <v>500</v>
      </c>
      <c r="F225" s="41">
        <v>500</v>
      </c>
      <c r="G225" s="30"/>
      <c r="H225" s="31">
        <v>500</v>
      </c>
      <c r="I225" s="30"/>
      <c r="J225" s="30"/>
      <c r="K225" s="30"/>
      <c r="L225" s="30"/>
      <c r="M225" s="30"/>
      <c r="N225" s="31"/>
      <c r="O225" s="31"/>
      <c r="P225" s="31"/>
      <c r="Q225" s="31"/>
    </row>
    <row r="226" spans="1:17" ht="36" customHeight="1">
      <c r="A226" s="6"/>
      <c r="B226" s="6"/>
      <c r="C226" s="6">
        <v>4440</v>
      </c>
      <c r="D226" s="7" t="s">
        <v>81</v>
      </c>
      <c r="E226" s="31">
        <v>1093.93</v>
      </c>
      <c r="F226" s="31">
        <v>1093.93</v>
      </c>
      <c r="G226" s="30"/>
      <c r="H226" s="31">
        <v>1093.93</v>
      </c>
      <c r="I226" s="30"/>
      <c r="J226" s="30"/>
      <c r="K226" s="30"/>
      <c r="L226" s="30"/>
      <c r="M226" s="30"/>
      <c r="N226" s="31"/>
      <c r="O226" s="31"/>
      <c r="P226" s="31"/>
      <c r="Q226" s="31"/>
    </row>
    <row r="227" spans="1:17" ht="34.5" customHeight="1">
      <c r="A227" s="6"/>
      <c r="B227" s="6"/>
      <c r="C227" s="6">
        <v>4610</v>
      </c>
      <c r="D227" s="7" t="s">
        <v>97</v>
      </c>
      <c r="E227" s="31">
        <v>450</v>
      </c>
      <c r="F227" s="31">
        <v>450</v>
      </c>
      <c r="G227" s="30"/>
      <c r="H227" s="31">
        <v>450</v>
      </c>
      <c r="I227" s="30"/>
      <c r="J227" s="30"/>
      <c r="K227" s="30"/>
      <c r="L227" s="30"/>
      <c r="M227" s="30"/>
      <c r="N227" s="31"/>
      <c r="O227" s="31"/>
      <c r="P227" s="31"/>
      <c r="Q227" s="31"/>
    </row>
    <row r="228" spans="1:17" ht="42" customHeight="1">
      <c r="A228" s="6"/>
      <c r="B228" s="6"/>
      <c r="C228" s="6">
        <v>4700</v>
      </c>
      <c r="D228" s="7" t="s">
        <v>91</v>
      </c>
      <c r="E228" s="31">
        <v>1000</v>
      </c>
      <c r="F228" s="31">
        <v>1000</v>
      </c>
      <c r="G228" s="30"/>
      <c r="H228" s="31">
        <v>1000</v>
      </c>
      <c r="I228" s="30"/>
      <c r="J228" s="30"/>
      <c r="K228" s="30"/>
      <c r="L228" s="30"/>
      <c r="M228" s="30"/>
      <c r="N228" s="31"/>
      <c r="O228" s="31"/>
      <c r="P228" s="31"/>
      <c r="Q228" s="31"/>
    </row>
    <row r="229" spans="1:17" ht="80.25" customHeight="1">
      <c r="A229" s="6"/>
      <c r="B229" s="6">
        <v>85213</v>
      </c>
      <c r="C229" s="6"/>
      <c r="D229" s="8" t="s">
        <v>123</v>
      </c>
      <c r="E229" s="30">
        <f>SUM(E230)</f>
        <v>25000</v>
      </c>
      <c r="F229" s="30">
        <f t="shared" ref="F229:Q229" si="60">SUM(F230)</f>
        <v>25000</v>
      </c>
      <c r="G229" s="30">
        <f t="shared" si="60"/>
        <v>0</v>
      </c>
      <c r="H229" s="30">
        <f t="shared" si="60"/>
        <v>25000</v>
      </c>
      <c r="I229" s="30">
        <f t="shared" si="60"/>
        <v>0</v>
      </c>
      <c r="J229" s="30">
        <f t="shared" si="60"/>
        <v>0</v>
      </c>
      <c r="K229" s="30">
        <f t="shared" si="60"/>
        <v>0</v>
      </c>
      <c r="L229" s="30">
        <f t="shared" si="60"/>
        <v>0</v>
      </c>
      <c r="M229" s="30">
        <f t="shared" si="60"/>
        <v>0</v>
      </c>
      <c r="N229" s="30">
        <f t="shared" si="60"/>
        <v>0</v>
      </c>
      <c r="O229" s="30">
        <f t="shared" si="60"/>
        <v>0</v>
      </c>
      <c r="P229" s="30">
        <f t="shared" si="60"/>
        <v>0</v>
      </c>
      <c r="Q229" s="30">
        <f t="shared" si="60"/>
        <v>0</v>
      </c>
    </row>
    <row r="230" spans="1:17" ht="35.25" customHeight="1">
      <c r="A230" s="6"/>
      <c r="B230" s="6"/>
      <c r="C230" s="6">
        <v>4130</v>
      </c>
      <c r="D230" s="7" t="s">
        <v>124</v>
      </c>
      <c r="E230" s="31">
        <v>25000</v>
      </c>
      <c r="F230" s="31">
        <v>25000</v>
      </c>
      <c r="G230" s="31"/>
      <c r="H230" s="31">
        <v>25000</v>
      </c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51.75" customHeight="1">
      <c r="A231" s="6"/>
      <c r="B231" s="6">
        <v>85214</v>
      </c>
      <c r="C231" s="6"/>
      <c r="D231" s="8" t="s">
        <v>125</v>
      </c>
      <c r="E231" s="31">
        <f>SUM(E232)</f>
        <v>75000</v>
      </c>
      <c r="F231" s="31">
        <f t="shared" ref="F231:Q231" si="61">SUM(F232)</f>
        <v>75000</v>
      </c>
      <c r="G231" s="31">
        <f t="shared" si="61"/>
        <v>0</v>
      </c>
      <c r="H231" s="31">
        <f t="shared" si="61"/>
        <v>0</v>
      </c>
      <c r="I231" s="31">
        <f t="shared" si="61"/>
        <v>0</v>
      </c>
      <c r="J231" s="31">
        <f t="shared" si="61"/>
        <v>75000</v>
      </c>
      <c r="K231" s="31">
        <f t="shared" si="61"/>
        <v>0</v>
      </c>
      <c r="L231" s="31">
        <f t="shared" si="61"/>
        <v>0</v>
      </c>
      <c r="M231" s="31">
        <f t="shared" si="61"/>
        <v>0</v>
      </c>
      <c r="N231" s="31">
        <f t="shared" si="61"/>
        <v>0</v>
      </c>
      <c r="O231" s="31">
        <f t="shared" si="61"/>
        <v>0</v>
      </c>
      <c r="P231" s="31">
        <f t="shared" si="61"/>
        <v>0</v>
      </c>
      <c r="Q231" s="31">
        <f t="shared" si="61"/>
        <v>0</v>
      </c>
    </row>
    <row r="232" spans="1:17" ht="81.75" customHeight="1">
      <c r="A232" s="6"/>
      <c r="B232" s="6"/>
      <c r="C232" s="6">
        <v>3110</v>
      </c>
      <c r="D232" s="7" t="s">
        <v>151</v>
      </c>
      <c r="E232" s="31">
        <v>75000</v>
      </c>
      <c r="F232" s="31">
        <v>75000</v>
      </c>
      <c r="G232" s="31"/>
      <c r="H232" s="31"/>
      <c r="I232" s="31"/>
      <c r="J232" s="31">
        <v>75000</v>
      </c>
      <c r="K232" s="31"/>
      <c r="L232" s="31"/>
      <c r="M232" s="31"/>
      <c r="N232" s="31"/>
      <c r="O232" s="31"/>
      <c r="P232" s="31"/>
      <c r="Q232" s="31"/>
    </row>
    <row r="233" spans="1:17" ht="24.75" customHeight="1">
      <c r="A233" s="6"/>
      <c r="B233" s="6">
        <v>85215</v>
      </c>
      <c r="C233" s="6"/>
      <c r="D233" s="8" t="s">
        <v>56</v>
      </c>
      <c r="E233" s="30">
        <f>SUM(E234)</f>
        <v>35000</v>
      </c>
      <c r="F233" s="30">
        <f t="shared" ref="F233:Q233" si="62">SUM(F234)</f>
        <v>35000</v>
      </c>
      <c r="G233" s="30">
        <f t="shared" si="62"/>
        <v>0</v>
      </c>
      <c r="H233" s="30">
        <f t="shared" si="62"/>
        <v>0</v>
      </c>
      <c r="I233" s="30">
        <f t="shared" si="62"/>
        <v>0</v>
      </c>
      <c r="J233" s="30">
        <f t="shared" si="62"/>
        <v>35000</v>
      </c>
      <c r="K233" s="30">
        <f t="shared" si="62"/>
        <v>0</v>
      </c>
      <c r="L233" s="30">
        <f t="shared" si="62"/>
        <v>0</v>
      </c>
      <c r="M233" s="30">
        <f t="shared" si="62"/>
        <v>0</v>
      </c>
      <c r="N233" s="30">
        <f t="shared" si="62"/>
        <v>0</v>
      </c>
      <c r="O233" s="30">
        <f t="shared" si="62"/>
        <v>0</v>
      </c>
      <c r="P233" s="30">
        <f t="shared" si="62"/>
        <v>0</v>
      </c>
      <c r="Q233" s="30">
        <f t="shared" si="62"/>
        <v>0</v>
      </c>
    </row>
    <row r="234" spans="1:17" ht="42.75" customHeight="1">
      <c r="A234" s="6"/>
      <c r="B234" s="6"/>
      <c r="C234" s="6">
        <v>3110</v>
      </c>
      <c r="D234" s="7" t="s">
        <v>126</v>
      </c>
      <c r="E234" s="31">
        <v>35000</v>
      </c>
      <c r="F234" s="31">
        <v>35000</v>
      </c>
      <c r="G234" s="31"/>
      <c r="H234" s="31"/>
      <c r="I234" s="31"/>
      <c r="J234" s="31">
        <v>35000</v>
      </c>
      <c r="K234" s="31"/>
      <c r="L234" s="31"/>
      <c r="M234" s="31"/>
      <c r="N234" s="31"/>
      <c r="O234" s="31"/>
      <c r="P234" s="31"/>
      <c r="Q234" s="31"/>
    </row>
    <row r="235" spans="1:17" ht="28.5" customHeight="1">
      <c r="A235" s="14"/>
      <c r="B235" s="14">
        <v>85216</v>
      </c>
      <c r="C235" s="14"/>
      <c r="D235" s="15" t="s">
        <v>57</v>
      </c>
      <c r="E235" s="30">
        <f>SUM(E236)</f>
        <v>185000</v>
      </c>
      <c r="F235" s="30">
        <f t="shared" ref="F235:Q235" si="63">SUM(F236)</f>
        <v>185000</v>
      </c>
      <c r="G235" s="30">
        <f t="shared" si="63"/>
        <v>0</v>
      </c>
      <c r="H235" s="30">
        <f t="shared" si="63"/>
        <v>0</v>
      </c>
      <c r="I235" s="30">
        <f t="shared" si="63"/>
        <v>0</v>
      </c>
      <c r="J235" s="30">
        <f t="shared" si="63"/>
        <v>185000</v>
      </c>
      <c r="K235" s="30">
        <f t="shared" si="63"/>
        <v>0</v>
      </c>
      <c r="L235" s="30">
        <f t="shared" si="63"/>
        <v>0</v>
      </c>
      <c r="M235" s="30">
        <f t="shared" si="63"/>
        <v>0</v>
      </c>
      <c r="N235" s="30">
        <f t="shared" si="63"/>
        <v>0</v>
      </c>
      <c r="O235" s="30">
        <f t="shared" si="63"/>
        <v>0</v>
      </c>
      <c r="P235" s="30">
        <f t="shared" si="63"/>
        <v>0</v>
      </c>
      <c r="Q235" s="30">
        <f t="shared" si="63"/>
        <v>0</v>
      </c>
    </row>
    <row r="236" spans="1:17" ht="30" customHeight="1">
      <c r="A236" s="14"/>
      <c r="B236" s="14"/>
      <c r="C236" s="14">
        <v>3110</v>
      </c>
      <c r="D236" s="16" t="s">
        <v>171</v>
      </c>
      <c r="E236" s="31">
        <v>185000</v>
      </c>
      <c r="F236" s="31">
        <v>185000</v>
      </c>
      <c r="G236" s="31"/>
      <c r="H236" s="31"/>
      <c r="I236" s="31"/>
      <c r="J236" s="31">
        <v>185000</v>
      </c>
      <c r="K236" s="31"/>
      <c r="L236" s="31"/>
      <c r="M236" s="31"/>
      <c r="N236" s="31"/>
      <c r="O236" s="31"/>
      <c r="P236" s="31"/>
      <c r="Q236" s="31"/>
    </row>
    <row r="237" spans="1:17" ht="27.75" customHeight="1">
      <c r="A237" s="6"/>
      <c r="B237" s="6">
        <v>85219</v>
      </c>
      <c r="C237" s="6"/>
      <c r="D237" s="8" t="s">
        <v>58</v>
      </c>
      <c r="E237" s="30">
        <f>SUM(E238:E253)</f>
        <v>308930.06000000006</v>
      </c>
      <c r="F237" s="30">
        <f t="shared" ref="F237:Q237" si="64">SUM(F238:F253)</f>
        <v>308930.06000000006</v>
      </c>
      <c r="G237" s="30">
        <f t="shared" si="64"/>
        <v>258934.16</v>
      </c>
      <c r="H237" s="30">
        <f t="shared" si="64"/>
        <v>49695.9</v>
      </c>
      <c r="I237" s="30">
        <f t="shared" si="64"/>
        <v>0</v>
      </c>
      <c r="J237" s="30">
        <f t="shared" si="64"/>
        <v>300</v>
      </c>
      <c r="K237" s="30">
        <f t="shared" si="64"/>
        <v>0</v>
      </c>
      <c r="L237" s="30">
        <f t="shared" si="64"/>
        <v>0</v>
      </c>
      <c r="M237" s="30">
        <f t="shared" si="64"/>
        <v>0</v>
      </c>
      <c r="N237" s="30">
        <f t="shared" si="64"/>
        <v>0</v>
      </c>
      <c r="O237" s="30">
        <f t="shared" si="64"/>
        <v>0</v>
      </c>
      <c r="P237" s="30">
        <f t="shared" si="64"/>
        <v>0</v>
      </c>
      <c r="Q237" s="30">
        <f t="shared" si="64"/>
        <v>0</v>
      </c>
    </row>
    <row r="238" spans="1:17" ht="28.5" customHeight="1">
      <c r="A238" s="6"/>
      <c r="B238" s="6"/>
      <c r="C238" s="6">
        <v>3020</v>
      </c>
      <c r="D238" s="7" t="s">
        <v>53</v>
      </c>
      <c r="E238" s="31">
        <v>300</v>
      </c>
      <c r="F238" s="31">
        <v>300</v>
      </c>
      <c r="G238" s="31"/>
      <c r="H238" s="30"/>
      <c r="I238" s="30"/>
      <c r="J238" s="31">
        <v>300</v>
      </c>
      <c r="K238" s="30"/>
      <c r="L238" s="30"/>
      <c r="M238" s="30"/>
      <c r="N238" s="30"/>
      <c r="O238" s="30"/>
      <c r="P238" s="30"/>
      <c r="Q238" s="30"/>
    </row>
    <row r="239" spans="1:17" ht="27" customHeight="1">
      <c r="A239" s="6"/>
      <c r="B239" s="6"/>
      <c r="C239" s="6">
        <v>4010</v>
      </c>
      <c r="D239" s="7" t="s">
        <v>63</v>
      </c>
      <c r="E239" s="31">
        <v>198976.31</v>
      </c>
      <c r="F239" s="31">
        <v>198976.31</v>
      </c>
      <c r="G239" s="31">
        <v>198976.31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25.5" customHeight="1">
      <c r="A240" s="6"/>
      <c r="B240" s="6"/>
      <c r="C240" s="6">
        <v>4040</v>
      </c>
      <c r="D240" s="7" t="s">
        <v>84</v>
      </c>
      <c r="E240" s="31">
        <v>17289.080000000002</v>
      </c>
      <c r="F240" s="31">
        <v>17289.080000000002</v>
      </c>
      <c r="G240" s="31">
        <v>17289.080000000002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27" customHeight="1">
      <c r="A241" s="6"/>
      <c r="B241" s="6"/>
      <c r="C241" s="6">
        <v>4110</v>
      </c>
      <c r="D241" s="7" t="s">
        <v>85</v>
      </c>
      <c r="E241" s="31">
        <v>39338.69</v>
      </c>
      <c r="F241" s="31">
        <v>39338.69</v>
      </c>
      <c r="G241" s="31">
        <v>39338.69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25.5" customHeight="1">
      <c r="A242" s="6"/>
      <c r="B242" s="6"/>
      <c r="C242" s="6">
        <v>4120</v>
      </c>
      <c r="D242" s="7" t="s">
        <v>15</v>
      </c>
      <c r="E242" s="31">
        <v>3330.08</v>
      </c>
      <c r="F242" s="31">
        <v>3330.08</v>
      </c>
      <c r="G242" s="31">
        <v>3330.08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27.75" customHeight="1">
      <c r="A243" s="6"/>
      <c r="B243" s="6"/>
      <c r="C243" s="6">
        <v>4210</v>
      </c>
      <c r="D243" s="7" t="s">
        <v>74</v>
      </c>
      <c r="E243" s="31">
        <v>7800</v>
      </c>
      <c r="F243" s="31">
        <v>7800</v>
      </c>
      <c r="G243" s="30"/>
      <c r="H243" s="31">
        <v>7800</v>
      </c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22.5" customHeight="1">
      <c r="A244" s="6"/>
      <c r="B244" s="6"/>
      <c r="C244" s="6">
        <v>4260</v>
      </c>
      <c r="D244" s="7" t="s">
        <v>55</v>
      </c>
      <c r="E244" s="31">
        <v>5600</v>
      </c>
      <c r="F244" s="31">
        <v>5600</v>
      </c>
      <c r="G244" s="30"/>
      <c r="H244" s="31">
        <v>5600</v>
      </c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23.25" customHeight="1">
      <c r="A245" s="6"/>
      <c r="B245" s="6"/>
      <c r="C245" s="6">
        <v>4280</v>
      </c>
      <c r="D245" s="7" t="s">
        <v>38</v>
      </c>
      <c r="E245" s="31">
        <v>150</v>
      </c>
      <c r="F245" s="31">
        <v>150</v>
      </c>
      <c r="G245" s="30"/>
      <c r="H245" s="31">
        <v>150</v>
      </c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8.75" customHeight="1">
      <c r="A246" s="6"/>
      <c r="B246" s="6"/>
      <c r="C246" s="6">
        <v>4300</v>
      </c>
      <c r="D246" s="7" t="s">
        <v>76</v>
      </c>
      <c r="E246" s="31">
        <v>19000</v>
      </c>
      <c r="F246" s="31">
        <v>19000</v>
      </c>
      <c r="G246" s="30"/>
      <c r="H246" s="31">
        <v>19000</v>
      </c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53.25" customHeight="1">
      <c r="A247" s="6"/>
      <c r="B247" s="6"/>
      <c r="C247" s="6">
        <v>4370</v>
      </c>
      <c r="D247" s="7" t="s">
        <v>111</v>
      </c>
      <c r="E247" s="31">
        <v>3000</v>
      </c>
      <c r="F247" s="31">
        <v>3000</v>
      </c>
      <c r="G247" s="30"/>
      <c r="H247" s="31">
        <v>3000</v>
      </c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26.25" customHeight="1">
      <c r="A248" s="6"/>
      <c r="B248" s="6"/>
      <c r="C248" s="6">
        <v>4410</v>
      </c>
      <c r="D248" s="7" t="s">
        <v>28</v>
      </c>
      <c r="E248" s="31">
        <v>4000</v>
      </c>
      <c r="F248" s="31">
        <v>4000</v>
      </c>
      <c r="G248" s="30"/>
      <c r="H248" s="31">
        <v>4000</v>
      </c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9.5" customHeight="1">
      <c r="A249" s="6"/>
      <c r="B249" s="6"/>
      <c r="C249" s="6">
        <v>4430</v>
      </c>
      <c r="D249" s="7" t="s">
        <v>127</v>
      </c>
      <c r="E249" s="31">
        <v>700</v>
      </c>
      <c r="F249" s="31">
        <v>700</v>
      </c>
      <c r="G249" s="30"/>
      <c r="H249" s="31">
        <v>700</v>
      </c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30.75" customHeight="1">
      <c r="A250" s="6"/>
      <c r="B250" s="6"/>
      <c r="C250" s="6">
        <v>4440</v>
      </c>
      <c r="D250" s="7" t="s">
        <v>81</v>
      </c>
      <c r="E250" s="31">
        <v>6745.9</v>
      </c>
      <c r="F250" s="31">
        <v>6745.9</v>
      </c>
      <c r="G250" s="30"/>
      <c r="H250" s="31">
        <v>6745.9</v>
      </c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27" customHeight="1">
      <c r="A251" s="6"/>
      <c r="B251" s="6"/>
      <c r="C251" s="6">
        <v>4580</v>
      </c>
      <c r="D251" s="7" t="s">
        <v>29</v>
      </c>
      <c r="E251" s="31">
        <v>100</v>
      </c>
      <c r="F251" s="31">
        <v>100</v>
      </c>
      <c r="G251" s="30"/>
      <c r="H251" s="31">
        <v>100</v>
      </c>
      <c r="I251" s="30"/>
      <c r="J251" s="30"/>
      <c r="K251" s="30"/>
      <c r="L251" s="30"/>
      <c r="M251" s="30"/>
      <c r="N251" s="31"/>
      <c r="O251" s="31"/>
      <c r="P251" s="31"/>
      <c r="Q251" s="31"/>
    </row>
    <row r="252" spans="1:17" ht="28.5" customHeight="1">
      <c r="A252" s="6"/>
      <c r="B252" s="6"/>
      <c r="C252" s="6">
        <v>4610</v>
      </c>
      <c r="D252" s="7" t="s">
        <v>97</v>
      </c>
      <c r="E252" s="31">
        <v>100</v>
      </c>
      <c r="F252" s="31">
        <v>100</v>
      </c>
      <c r="G252" s="30"/>
      <c r="H252" s="31">
        <v>100</v>
      </c>
      <c r="I252" s="30"/>
      <c r="J252" s="30"/>
      <c r="K252" s="30"/>
      <c r="L252" s="30"/>
      <c r="M252" s="30"/>
      <c r="N252" s="31"/>
      <c r="O252" s="31"/>
      <c r="P252" s="31"/>
      <c r="Q252" s="31"/>
    </row>
    <row r="253" spans="1:17" ht="42" customHeight="1">
      <c r="A253" s="14"/>
      <c r="B253" s="14"/>
      <c r="C253" s="14">
        <v>4700</v>
      </c>
      <c r="D253" s="16" t="s">
        <v>39</v>
      </c>
      <c r="E253" s="31">
        <v>2500</v>
      </c>
      <c r="F253" s="31">
        <v>2500</v>
      </c>
      <c r="G253" s="30"/>
      <c r="H253" s="31">
        <v>2500</v>
      </c>
      <c r="I253" s="30"/>
      <c r="J253" s="30"/>
      <c r="K253" s="30"/>
      <c r="L253" s="30"/>
      <c r="M253" s="30"/>
      <c r="N253" s="31"/>
      <c r="O253" s="31"/>
      <c r="P253" s="31"/>
      <c r="Q253" s="31"/>
    </row>
    <row r="254" spans="1:17" ht="43.5" customHeight="1">
      <c r="A254" s="6"/>
      <c r="B254" s="6">
        <v>85228</v>
      </c>
      <c r="C254" s="6"/>
      <c r="D254" s="8" t="s">
        <v>128</v>
      </c>
      <c r="E254" s="30">
        <f>SUM(E255:E257)</f>
        <v>3619.5</v>
      </c>
      <c r="F254" s="30">
        <f t="shared" ref="F254:Q254" si="65">SUM(F255:F257)</f>
        <v>3619.5</v>
      </c>
      <c r="G254" s="30">
        <f t="shared" si="65"/>
        <v>3619.5</v>
      </c>
      <c r="H254" s="30">
        <f t="shared" si="65"/>
        <v>0</v>
      </c>
      <c r="I254" s="30">
        <f t="shared" si="65"/>
        <v>0</v>
      </c>
      <c r="J254" s="30">
        <f t="shared" si="65"/>
        <v>0</v>
      </c>
      <c r="K254" s="30">
        <f t="shared" si="65"/>
        <v>0</v>
      </c>
      <c r="L254" s="30">
        <f t="shared" si="65"/>
        <v>0</v>
      </c>
      <c r="M254" s="30">
        <f t="shared" si="65"/>
        <v>0</v>
      </c>
      <c r="N254" s="30">
        <f t="shared" si="65"/>
        <v>0</v>
      </c>
      <c r="O254" s="30">
        <f t="shared" si="65"/>
        <v>0</v>
      </c>
      <c r="P254" s="30">
        <f t="shared" si="65"/>
        <v>0</v>
      </c>
      <c r="Q254" s="30">
        <f t="shared" si="65"/>
        <v>0</v>
      </c>
    </row>
    <row r="255" spans="1:17" ht="26.25" customHeight="1">
      <c r="A255" s="6"/>
      <c r="B255" s="6"/>
      <c r="C255" s="6">
        <v>4110</v>
      </c>
      <c r="D255" s="7" t="s">
        <v>85</v>
      </c>
      <c r="E255" s="31">
        <v>546</v>
      </c>
      <c r="F255" s="31">
        <v>546</v>
      </c>
      <c r="G255" s="31">
        <v>546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8.75" customHeight="1">
      <c r="A256" s="6"/>
      <c r="B256" s="6"/>
      <c r="C256" s="6">
        <v>4120</v>
      </c>
      <c r="D256" s="7" t="s">
        <v>15</v>
      </c>
      <c r="E256" s="31">
        <v>73.5</v>
      </c>
      <c r="F256" s="31">
        <v>73.5</v>
      </c>
      <c r="G256" s="31">
        <v>73.5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9.5" customHeight="1">
      <c r="A257" s="6"/>
      <c r="B257" s="6"/>
      <c r="C257" s="6">
        <v>4170</v>
      </c>
      <c r="D257" s="7" t="s">
        <v>32</v>
      </c>
      <c r="E257" s="31">
        <v>3000</v>
      </c>
      <c r="F257" s="31">
        <v>3000</v>
      </c>
      <c r="G257" s="31">
        <v>3000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22.5" customHeight="1">
      <c r="A258" s="6"/>
      <c r="B258" s="6">
        <v>85295</v>
      </c>
      <c r="C258" s="6"/>
      <c r="D258" s="8" t="s">
        <v>10</v>
      </c>
      <c r="E258" s="30">
        <f>SUM(E259)</f>
        <v>100000</v>
      </c>
      <c r="F258" s="30">
        <f t="shared" ref="F258:Q258" si="66">SUM(F259)</f>
        <v>100000</v>
      </c>
      <c r="G258" s="30">
        <f t="shared" si="66"/>
        <v>0</v>
      </c>
      <c r="H258" s="30">
        <f t="shared" si="66"/>
        <v>0</v>
      </c>
      <c r="I258" s="30">
        <f t="shared" si="66"/>
        <v>0</v>
      </c>
      <c r="J258" s="30">
        <f t="shared" si="66"/>
        <v>100000</v>
      </c>
      <c r="K258" s="30">
        <f t="shared" si="66"/>
        <v>0</v>
      </c>
      <c r="L258" s="30">
        <f t="shared" si="66"/>
        <v>0</v>
      </c>
      <c r="M258" s="30">
        <f t="shared" si="66"/>
        <v>0</v>
      </c>
      <c r="N258" s="30">
        <f t="shared" si="66"/>
        <v>0</v>
      </c>
      <c r="O258" s="30">
        <f t="shared" si="66"/>
        <v>0</v>
      </c>
      <c r="P258" s="30">
        <f t="shared" si="66"/>
        <v>0</v>
      </c>
      <c r="Q258" s="30">
        <f t="shared" si="66"/>
        <v>0</v>
      </c>
    </row>
    <row r="259" spans="1:17" ht="72" customHeight="1">
      <c r="A259" s="44"/>
      <c r="B259" s="44"/>
      <c r="C259" s="44">
        <v>3110</v>
      </c>
      <c r="D259" s="47" t="s">
        <v>245</v>
      </c>
      <c r="E259" s="37">
        <v>100000</v>
      </c>
      <c r="F259" s="37">
        <v>100000</v>
      </c>
      <c r="G259" s="37"/>
      <c r="H259" s="37"/>
      <c r="I259" s="37"/>
      <c r="J259" s="37">
        <v>100000</v>
      </c>
      <c r="K259" s="37"/>
      <c r="L259" s="37"/>
      <c r="M259" s="37"/>
      <c r="N259" s="37"/>
      <c r="O259" s="37"/>
      <c r="P259" s="37"/>
      <c r="Q259" s="37"/>
    </row>
    <row r="260" spans="1:17" ht="36" customHeight="1">
      <c r="A260" s="10">
        <v>900</v>
      </c>
      <c r="B260" s="10"/>
      <c r="C260" s="10"/>
      <c r="D260" s="1" t="s">
        <v>129</v>
      </c>
      <c r="E260" s="35">
        <f>E261+E264+E269+E274+E277+E282</f>
        <v>2456022.31</v>
      </c>
      <c r="F260" s="35">
        <f t="shared" ref="F260:Q260" si="67">F261+F264+F269+F274+F277+F282</f>
        <v>787660.31</v>
      </c>
      <c r="G260" s="35">
        <f t="shared" si="67"/>
        <v>15710</v>
      </c>
      <c r="H260" s="35">
        <f t="shared" si="67"/>
        <v>768950.31</v>
      </c>
      <c r="I260" s="35">
        <f t="shared" si="67"/>
        <v>0</v>
      </c>
      <c r="J260" s="35">
        <f t="shared" si="67"/>
        <v>3000</v>
      </c>
      <c r="K260" s="35">
        <f t="shared" si="67"/>
        <v>0</v>
      </c>
      <c r="L260" s="35">
        <f t="shared" si="67"/>
        <v>0</v>
      </c>
      <c r="M260" s="35">
        <f t="shared" si="67"/>
        <v>0</v>
      </c>
      <c r="N260" s="35">
        <f t="shared" si="67"/>
        <v>1668362</v>
      </c>
      <c r="O260" s="35">
        <f t="shared" si="67"/>
        <v>1668362</v>
      </c>
      <c r="P260" s="35">
        <f t="shared" si="67"/>
        <v>1579787</v>
      </c>
      <c r="Q260" s="35">
        <f t="shared" si="67"/>
        <v>0</v>
      </c>
    </row>
    <row r="261" spans="1:17" ht="32.25" customHeight="1">
      <c r="A261" s="6"/>
      <c r="B261" s="6">
        <v>90001</v>
      </c>
      <c r="C261" s="6"/>
      <c r="D261" s="8" t="s">
        <v>130</v>
      </c>
      <c r="E261" s="38">
        <f>SUM(E262:E263)</f>
        <v>9004</v>
      </c>
      <c r="F261" s="38">
        <f t="shared" ref="F261:Q261" si="68">SUM(F262:F263)</f>
        <v>4</v>
      </c>
      <c r="G261" s="38">
        <f t="shared" si="68"/>
        <v>0</v>
      </c>
      <c r="H261" s="38">
        <f t="shared" si="68"/>
        <v>4</v>
      </c>
      <c r="I261" s="38">
        <f t="shared" si="68"/>
        <v>0</v>
      </c>
      <c r="J261" s="38">
        <f t="shared" si="68"/>
        <v>0</v>
      </c>
      <c r="K261" s="38">
        <f t="shared" si="68"/>
        <v>0</v>
      </c>
      <c r="L261" s="38">
        <f t="shared" si="68"/>
        <v>0</v>
      </c>
      <c r="M261" s="38">
        <f t="shared" si="68"/>
        <v>0</v>
      </c>
      <c r="N261" s="38">
        <f t="shared" si="68"/>
        <v>9000</v>
      </c>
      <c r="O261" s="38">
        <f t="shared" si="68"/>
        <v>9000</v>
      </c>
      <c r="P261" s="38">
        <f t="shared" si="68"/>
        <v>0</v>
      </c>
      <c r="Q261" s="38">
        <f t="shared" si="68"/>
        <v>0</v>
      </c>
    </row>
    <row r="262" spans="1:17" ht="21" customHeight="1">
      <c r="A262" s="6"/>
      <c r="B262" s="6"/>
      <c r="C262" s="6">
        <v>4430</v>
      </c>
      <c r="D262" s="7" t="s">
        <v>131</v>
      </c>
      <c r="E262" s="31">
        <v>4</v>
      </c>
      <c r="F262" s="31">
        <v>4</v>
      </c>
      <c r="G262" s="31">
        <v>0</v>
      </c>
      <c r="H262" s="31">
        <v>4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</row>
    <row r="263" spans="1:17" ht="96" customHeight="1">
      <c r="A263" s="6"/>
      <c r="B263" s="6"/>
      <c r="C263" s="6">
        <v>6230</v>
      </c>
      <c r="D263" s="7" t="s">
        <v>132</v>
      </c>
      <c r="E263" s="31">
        <v>9000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9000</v>
      </c>
      <c r="O263" s="31">
        <v>9000</v>
      </c>
      <c r="P263" s="31"/>
      <c r="Q263" s="31"/>
    </row>
    <row r="264" spans="1:17" ht="30.75" customHeight="1">
      <c r="A264" s="6"/>
      <c r="B264" s="6">
        <v>90002</v>
      </c>
      <c r="C264" s="6"/>
      <c r="D264" s="8" t="s">
        <v>59</v>
      </c>
      <c r="E264" s="30">
        <f>SUM(E265:E268)</f>
        <v>984362</v>
      </c>
      <c r="F264" s="30">
        <f t="shared" ref="F264:Q264" si="69">SUM(F265:F268)</f>
        <v>500000</v>
      </c>
      <c r="G264" s="30">
        <f t="shared" si="69"/>
        <v>0</v>
      </c>
      <c r="H264" s="30">
        <f t="shared" si="69"/>
        <v>500000</v>
      </c>
      <c r="I264" s="30">
        <f t="shared" si="69"/>
        <v>0</v>
      </c>
      <c r="J264" s="30">
        <f t="shared" si="69"/>
        <v>0</v>
      </c>
      <c r="K264" s="30">
        <f t="shared" si="69"/>
        <v>0</v>
      </c>
      <c r="L264" s="30">
        <f t="shared" si="69"/>
        <v>0</v>
      </c>
      <c r="M264" s="30">
        <f t="shared" si="69"/>
        <v>0</v>
      </c>
      <c r="N264" s="30">
        <f t="shared" si="69"/>
        <v>484362</v>
      </c>
      <c r="O264" s="30">
        <f t="shared" si="69"/>
        <v>484362</v>
      </c>
      <c r="P264" s="30">
        <f t="shared" si="69"/>
        <v>419787</v>
      </c>
      <c r="Q264" s="30">
        <f t="shared" si="69"/>
        <v>0</v>
      </c>
    </row>
    <row r="265" spans="1:17" ht="31.5" customHeight="1">
      <c r="A265" s="6"/>
      <c r="B265" s="9"/>
      <c r="C265" s="6">
        <v>4300</v>
      </c>
      <c r="D265" s="7" t="s">
        <v>133</v>
      </c>
      <c r="E265" s="31">
        <v>500000</v>
      </c>
      <c r="F265" s="31">
        <v>500000</v>
      </c>
      <c r="G265" s="31">
        <v>0</v>
      </c>
      <c r="H265" s="31">
        <v>500000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</row>
    <row r="266" spans="1:17" ht="37.5" customHeight="1">
      <c r="A266" s="6"/>
      <c r="B266" s="6"/>
      <c r="C266" s="6">
        <v>6050</v>
      </c>
      <c r="D266" s="22" t="s">
        <v>207</v>
      </c>
      <c r="E266" s="31">
        <v>64575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64575</v>
      </c>
      <c r="O266" s="31">
        <v>64575</v>
      </c>
      <c r="P266" s="31"/>
      <c r="Q266" s="31"/>
    </row>
    <row r="267" spans="1:17" ht="58.5" customHeight="1">
      <c r="A267" s="21"/>
      <c r="B267" s="21"/>
      <c r="C267" s="21">
        <v>6057</v>
      </c>
      <c r="D267" s="24" t="s">
        <v>216</v>
      </c>
      <c r="E267" s="31">
        <v>356819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356819</v>
      </c>
      <c r="O267" s="31">
        <v>356819</v>
      </c>
      <c r="P267" s="31">
        <v>356819</v>
      </c>
      <c r="Q267" s="31">
        <v>0</v>
      </c>
    </row>
    <row r="268" spans="1:17" ht="133.5" customHeight="1">
      <c r="A268" s="21"/>
      <c r="B268" s="21"/>
      <c r="C268" s="21">
        <v>6059</v>
      </c>
      <c r="D268" s="24" t="s">
        <v>217</v>
      </c>
      <c r="E268" s="31">
        <v>62968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62968</v>
      </c>
      <c r="O268" s="31">
        <v>62968</v>
      </c>
      <c r="P268" s="31">
        <v>62968</v>
      </c>
      <c r="Q268" s="31">
        <v>0</v>
      </c>
    </row>
    <row r="269" spans="1:17" ht="26.25" customHeight="1">
      <c r="A269" s="6"/>
      <c r="B269" s="6">
        <v>90003</v>
      </c>
      <c r="C269" s="6"/>
      <c r="D269" s="8" t="s">
        <v>60</v>
      </c>
      <c r="E269" s="30">
        <f>SUM(E270:E273)</f>
        <v>52200</v>
      </c>
      <c r="F269" s="30">
        <f t="shared" ref="F269:Q269" si="70">SUM(F270:F273)</f>
        <v>52200</v>
      </c>
      <c r="G269" s="30">
        <f t="shared" si="70"/>
        <v>6200</v>
      </c>
      <c r="H269" s="30">
        <f t="shared" si="70"/>
        <v>46000</v>
      </c>
      <c r="I269" s="30">
        <f t="shared" si="70"/>
        <v>0</v>
      </c>
      <c r="J269" s="30">
        <f t="shared" si="70"/>
        <v>0</v>
      </c>
      <c r="K269" s="30">
        <f t="shared" si="70"/>
        <v>0</v>
      </c>
      <c r="L269" s="30">
        <f t="shared" si="70"/>
        <v>0</v>
      </c>
      <c r="M269" s="30">
        <f t="shared" si="70"/>
        <v>0</v>
      </c>
      <c r="N269" s="30">
        <f t="shared" si="70"/>
        <v>0</v>
      </c>
      <c r="O269" s="30">
        <f t="shared" si="70"/>
        <v>0</v>
      </c>
      <c r="P269" s="30">
        <f t="shared" si="70"/>
        <v>0</v>
      </c>
      <c r="Q269" s="30">
        <f t="shared" si="70"/>
        <v>0</v>
      </c>
    </row>
    <row r="270" spans="1:17" ht="29.25" customHeight="1">
      <c r="A270" s="6"/>
      <c r="B270" s="9"/>
      <c r="C270" s="6">
        <v>4110</v>
      </c>
      <c r="D270" s="7" t="s">
        <v>85</v>
      </c>
      <c r="E270" s="31">
        <v>1000</v>
      </c>
      <c r="F270" s="31">
        <v>1000</v>
      </c>
      <c r="G270" s="31">
        <v>1000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ht="23.25" customHeight="1">
      <c r="A271" s="6"/>
      <c r="B271" s="9"/>
      <c r="C271" s="6">
        <v>4170</v>
      </c>
      <c r="D271" s="7" t="s">
        <v>61</v>
      </c>
      <c r="E271" s="31">
        <v>5200</v>
      </c>
      <c r="F271" s="31">
        <v>5200</v>
      </c>
      <c r="G271" s="42">
        <v>5200</v>
      </c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27" customHeight="1">
      <c r="A272" s="6"/>
      <c r="B272" s="9"/>
      <c r="C272" s="6">
        <v>4210</v>
      </c>
      <c r="D272" s="7" t="s">
        <v>82</v>
      </c>
      <c r="E272" s="31">
        <v>1000</v>
      </c>
      <c r="F272" s="31">
        <v>1000</v>
      </c>
      <c r="G272" s="31"/>
      <c r="H272" s="31">
        <v>1000</v>
      </c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84" customHeight="1">
      <c r="A273" s="6"/>
      <c r="B273" s="9"/>
      <c r="C273" s="6">
        <v>4300</v>
      </c>
      <c r="D273" s="22" t="s">
        <v>218</v>
      </c>
      <c r="E273" s="31">
        <v>45000</v>
      </c>
      <c r="F273" s="31">
        <v>45000</v>
      </c>
      <c r="G273" s="30"/>
      <c r="H273" s="31">
        <v>45000</v>
      </c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35.25" customHeight="1">
      <c r="A274" s="6"/>
      <c r="B274" s="6">
        <v>90004</v>
      </c>
      <c r="C274" s="6"/>
      <c r="D274" s="8" t="s">
        <v>134</v>
      </c>
      <c r="E274" s="30">
        <f>SUM(E275:E276)</f>
        <v>43670.42</v>
      </c>
      <c r="F274" s="30">
        <f t="shared" ref="F274:Q274" si="71">SUM(F275:F276)</f>
        <v>43670.42</v>
      </c>
      <c r="G274" s="30">
        <f t="shared" si="71"/>
        <v>0</v>
      </c>
      <c r="H274" s="30">
        <f t="shared" si="71"/>
        <v>43670.42</v>
      </c>
      <c r="I274" s="30">
        <f t="shared" si="71"/>
        <v>0</v>
      </c>
      <c r="J274" s="30">
        <f t="shared" si="71"/>
        <v>0</v>
      </c>
      <c r="K274" s="30">
        <f t="shared" si="71"/>
        <v>0</v>
      </c>
      <c r="L274" s="30">
        <f t="shared" si="71"/>
        <v>0</v>
      </c>
      <c r="M274" s="30">
        <f t="shared" si="71"/>
        <v>0</v>
      </c>
      <c r="N274" s="30">
        <f t="shared" si="71"/>
        <v>0</v>
      </c>
      <c r="O274" s="30">
        <f t="shared" si="71"/>
        <v>0</v>
      </c>
      <c r="P274" s="30">
        <f t="shared" si="71"/>
        <v>0</v>
      </c>
      <c r="Q274" s="30">
        <f t="shared" si="71"/>
        <v>0</v>
      </c>
    </row>
    <row r="275" spans="1:17" ht="62.25" customHeight="1">
      <c r="A275" s="6"/>
      <c r="B275" s="9"/>
      <c r="C275" s="6">
        <v>4210</v>
      </c>
      <c r="D275" s="22" t="s">
        <v>219</v>
      </c>
      <c r="E275" s="31">
        <v>41670.42</v>
      </c>
      <c r="F275" s="31">
        <v>41670.42</v>
      </c>
      <c r="G275" s="31"/>
      <c r="H275" s="31">
        <v>41670.42</v>
      </c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ht="72" customHeight="1">
      <c r="A276" s="6"/>
      <c r="B276" s="9"/>
      <c r="C276" s="6">
        <v>4300</v>
      </c>
      <c r="D276" s="7" t="s">
        <v>135</v>
      </c>
      <c r="E276" s="31">
        <v>2000</v>
      </c>
      <c r="F276" s="31">
        <v>2000</v>
      </c>
      <c r="G276" s="31"/>
      <c r="H276" s="31">
        <v>2000</v>
      </c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 ht="33" customHeight="1">
      <c r="A277" s="6"/>
      <c r="B277" s="6">
        <v>90015</v>
      </c>
      <c r="C277" s="6"/>
      <c r="D277" s="8" t="s">
        <v>62</v>
      </c>
      <c r="E277" s="30">
        <f>SUM(E278:E281)</f>
        <v>166226.37</v>
      </c>
      <c r="F277" s="30">
        <f t="shared" ref="F277:Q277" si="72">SUM(F278:F281)</f>
        <v>151226.37</v>
      </c>
      <c r="G277" s="30">
        <f t="shared" si="72"/>
        <v>0</v>
      </c>
      <c r="H277" s="30">
        <f t="shared" si="72"/>
        <v>151226.37</v>
      </c>
      <c r="I277" s="30">
        <f t="shared" si="72"/>
        <v>0</v>
      </c>
      <c r="J277" s="30">
        <f t="shared" si="72"/>
        <v>0</v>
      </c>
      <c r="K277" s="30">
        <f t="shared" si="72"/>
        <v>0</v>
      </c>
      <c r="L277" s="30">
        <f t="shared" si="72"/>
        <v>0</v>
      </c>
      <c r="M277" s="30">
        <f t="shared" si="72"/>
        <v>0</v>
      </c>
      <c r="N277" s="30">
        <f t="shared" si="72"/>
        <v>15000</v>
      </c>
      <c r="O277" s="30">
        <f t="shared" si="72"/>
        <v>15000</v>
      </c>
      <c r="P277" s="30">
        <f t="shared" si="72"/>
        <v>0</v>
      </c>
      <c r="Q277" s="30">
        <f t="shared" si="72"/>
        <v>0</v>
      </c>
    </row>
    <row r="278" spans="1:17" ht="33" customHeight="1">
      <c r="A278" s="21"/>
      <c r="B278" s="21"/>
      <c r="C278" s="21">
        <v>4210</v>
      </c>
      <c r="D278" s="22" t="s">
        <v>208</v>
      </c>
      <c r="E278" s="31">
        <v>1000</v>
      </c>
      <c r="F278" s="31">
        <v>1000</v>
      </c>
      <c r="G278" s="31"/>
      <c r="H278" s="31">
        <v>1000</v>
      </c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33.75" customHeight="1">
      <c r="A279" s="6"/>
      <c r="B279" s="9"/>
      <c r="C279" s="6">
        <v>4260</v>
      </c>
      <c r="D279" s="7" t="s">
        <v>136</v>
      </c>
      <c r="E279" s="31">
        <v>85000</v>
      </c>
      <c r="F279" s="31">
        <v>85000</v>
      </c>
      <c r="G279" s="31"/>
      <c r="H279" s="31">
        <v>85000</v>
      </c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 ht="54" customHeight="1">
      <c r="A280" s="6"/>
      <c r="B280" s="6"/>
      <c r="C280" s="6">
        <v>4300</v>
      </c>
      <c r="D280" s="22" t="s">
        <v>220</v>
      </c>
      <c r="E280" s="31">
        <v>65226.37</v>
      </c>
      <c r="F280" s="31">
        <v>65226.37</v>
      </c>
      <c r="G280" s="31"/>
      <c r="H280" s="31">
        <v>65226.37</v>
      </c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 ht="48.75" customHeight="1">
      <c r="A281" s="6"/>
      <c r="B281" s="6"/>
      <c r="C281" s="6">
        <v>6050</v>
      </c>
      <c r="D281" s="7" t="s">
        <v>137</v>
      </c>
      <c r="E281" s="31">
        <v>15000</v>
      </c>
      <c r="F281" s="31">
        <v>0</v>
      </c>
      <c r="G281" s="30"/>
      <c r="H281" s="31"/>
      <c r="I281" s="30"/>
      <c r="J281" s="30"/>
      <c r="K281" s="30"/>
      <c r="L281" s="30"/>
      <c r="M281" s="30"/>
      <c r="N281" s="31">
        <v>15000</v>
      </c>
      <c r="O281" s="31">
        <v>15000</v>
      </c>
      <c r="P281" s="31"/>
      <c r="Q281" s="31"/>
    </row>
    <row r="282" spans="1:17" ht="26.25" customHeight="1">
      <c r="A282" s="6"/>
      <c r="B282" s="6">
        <v>90095</v>
      </c>
      <c r="C282" s="6"/>
      <c r="D282" s="8" t="s">
        <v>10</v>
      </c>
      <c r="E282" s="31">
        <f>SUM(E283:E294)</f>
        <v>1200559.52</v>
      </c>
      <c r="F282" s="31">
        <f t="shared" ref="F282:Q282" si="73">SUM(F283:F294)</f>
        <v>40559.520000000004</v>
      </c>
      <c r="G282" s="31">
        <f t="shared" si="73"/>
        <v>9510</v>
      </c>
      <c r="H282" s="31">
        <f t="shared" si="73"/>
        <v>28049.52</v>
      </c>
      <c r="I282" s="31">
        <f t="shared" si="73"/>
        <v>0</v>
      </c>
      <c r="J282" s="31">
        <f t="shared" si="73"/>
        <v>3000</v>
      </c>
      <c r="K282" s="31">
        <f t="shared" si="73"/>
        <v>0</v>
      </c>
      <c r="L282" s="31">
        <f t="shared" si="73"/>
        <v>0</v>
      </c>
      <c r="M282" s="31">
        <f t="shared" si="73"/>
        <v>0</v>
      </c>
      <c r="N282" s="31">
        <f t="shared" si="73"/>
        <v>1160000</v>
      </c>
      <c r="O282" s="31">
        <f t="shared" si="73"/>
        <v>1160000</v>
      </c>
      <c r="P282" s="31">
        <f t="shared" si="73"/>
        <v>1160000</v>
      </c>
      <c r="Q282" s="31">
        <f t="shared" si="73"/>
        <v>0</v>
      </c>
    </row>
    <row r="283" spans="1:17" ht="26.25" customHeight="1">
      <c r="A283" s="21"/>
      <c r="B283" s="21"/>
      <c r="C283" s="21">
        <v>3020</v>
      </c>
      <c r="D283" s="22" t="s">
        <v>53</v>
      </c>
      <c r="E283" s="31">
        <v>3000</v>
      </c>
      <c r="F283" s="31">
        <v>3000</v>
      </c>
      <c r="G283" s="31"/>
      <c r="H283" s="31"/>
      <c r="I283" s="31"/>
      <c r="J283" s="31">
        <v>3000</v>
      </c>
      <c r="K283" s="31"/>
      <c r="L283" s="31"/>
      <c r="M283" s="31"/>
      <c r="N283" s="31"/>
      <c r="O283" s="31"/>
      <c r="P283" s="31"/>
      <c r="Q283" s="31"/>
    </row>
    <row r="284" spans="1:17" ht="28.5" customHeight="1">
      <c r="A284" s="6"/>
      <c r="B284" s="6"/>
      <c r="C284" s="6">
        <v>4010</v>
      </c>
      <c r="D284" s="7" t="s">
        <v>63</v>
      </c>
      <c r="E284" s="31">
        <v>3000</v>
      </c>
      <c r="F284" s="30">
        <v>3000</v>
      </c>
      <c r="G284" s="31">
        <v>3000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25.5" customHeight="1">
      <c r="A285" s="6"/>
      <c r="B285" s="6"/>
      <c r="C285" s="6">
        <v>4040</v>
      </c>
      <c r="D285" s="7" t="s">
        <v>80</v>
      </c>
      <c r="E285" s="31">
        <v>3010</v>
      </c>
      <c r="F285" s="31">
        <v>3010</v>
      </c>
      <c r="G285" s="31">
        <v>3010</v>
      </c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34.5" customHeight="1">
      <c r="A286" s="6"/>
      <c r="B286" s="6"/>
      <c r="C286" s="6">
        <v>4110</v>
      </c>
      <c r="D286" s="7" t="s">
        <v>85</v>
      </c>
      <c r="E286" s="31">
        <v>1000</v>
      </c>
      <c r="F286" s="31">
        <v>1000</v>
      </c>
      <c r="G286" s="31">
        <v>1000</v>
      </c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27.75" customHeight="1">
      <c r="A287" s="6"/>
      <c r="B287" s="6"/>
      <c r="C287" s="6">
        <v>4120</v>
      </c>
      <c r="D287" s="7" t="s">
        <v>15</v>
      </c>
      <c r="E287" s="31">
        <v>500</v>
      </c>
      <c r="F287" s="31">
        <v>500</v>
      </c>
      <c r="G287" s="31">
        <v>500</v>
      </c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27.75" customHeight="1">
      <c r="A288" s="21"/>
      <c r="B288" s="21"/>
      <c r="C288" s="21">
        <v>4170</v>
      </c>
      <c r="D288" s="22" t="s">
        <v>209</v>
      </c>
      <c r="E288" s="31">
        <v>2000</v>
      </c>
      <c r="F288" s="31">
        <v>2000</v>
      </c>
      <c r="G288" s="31">
        <v>2000</v>
      </c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60.75" customHeight="1">
      <c r="A289" s="6"/>
      <c r="B289" s="6"/>
      <c r="C289" s="6">
        <v>4210</v>
      </c>
      <c r="D289" s="24" t="s">
        <v>221</v>
      </c>
      <c r="E289" s="31">
        <v>16349.52</v>
      </c>
      <c r="F289" s="31">
        <v>16349.52</v>
      </c>
      <c r="G289" s="30">
        <v>0</v>
      </c>
      <c r="H289" s="31">
        <v>16349.52</v>
      </c>
      <c r="I289" s="31"/>
      <c r="J289" s="30"/>
      <c r="K289" s="30"/>
      <c r="L289" s="30"/>
      <c r="M289" s="30"/>
      <c r="N289" s="30"/>
      <c r="O289" s="30"/>
      <c r="P289" s="30"/>
      <c r="Q289" s="30"/>
    </row>
    <row r="290" spans="1:17" ht="27.75" customHeight="1">
      <c r="A290" s="6"/>
      <c r="B290" s="6"/>
      <c r="C290" s="6">
        <v>4260</v>
      </c>
      <c r="D290" s="7" t="s">
        <v>109</v>
      </c>
      <c r="E290" s="31">
        <v>1500</v>
      </c>
      <c r="F290" s="31">
        <v>1500</v>
      </c>
      <c r="G290" s="30">
        <v>0</v>
      </c>
      <c r="H290" s="31">
        <v>1500</v>
      </c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57" customHeight="1">
      <c r="A291" s="6"/>
      <c r="B291" s="6"/>
      <c r="C291" s="6">
        <v>4280</v>
      </c>
      <c r="D291" s="22" t="s">
        <v>210</v>
      </c>
      <c r="E291" s="31">
        <v>200</v>
      </c>
      <c r="F291" s="31">
        <v>200</v>
      </c>
      <c r="G291" s="30"/>
      <c r="H291" s="31">
        <v>200</v>
      </c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49.5" customHeight="1">
      <c r="A292" s="6"/>
      <c r="B292" s="6"/>
      <c r="C292" s="6">
        <v>4300</v>
      </c>
      <c r="D292" s="7" t="s">
        <v>139</v>
      </c>
      <c r="E292" s="31">
        <v>10000</v>
      </c>
      <c r="F292" s="31">
        <v>10000</v>
      </c>
      <c r="G292" s="30"/>
      <c r="H292" s="31">
        <v>10000</v>
      </c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81.75" customHeight="1">
      <c r="A293" s="6"/>
      <c r="B293" s="6"/>
      <c r="C293" s="6">
        <v>6057</v>
      </c>
      <c r="D293" s="7" t="s">
        <v>138</v>
      </c>
      <c r="E293" s="31">
        <v>600000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600000</v>
      </c>
      <c r="O293" s="31">
        <v>600000</v>
      </c>
      <c r="P293" s="31">
        <v>600000</v>
      </c>
      <c r="Q293" s="31"/>
    </row>
    <row r="294" spans="1:17" ht="127.5" customHeight="1">
      <c r="A294" s="6"/>
      <c r="B294" s="6"/>
      <c r="C294" s="6">
        <v>6059</v>
      </c>
      <c r="D294" s="7" t="s">
        <v>152</v>
      </c>
      <c r="E294" s="34">
        <v>560000</v>
      </c>
      <c r="F294" s="34"/>
      <c r="G294" s="31"/>
      <c r="H294" s="31"/>
      <c r="I294" s="31"/>
      <c r="J294" s="31"/>
      <c r="K294" s="31"/>
      <c r="L294" s="31"/>
      <c r="M294" s="31"/>
      <c r="N294" s="31">
        <v>560000</v>
      </c>
      <c r="O294" s="31">
        <v>560000</v>
      </c>
      <c r="P294" s="31">
        <v>560000</v>
      </c>
      <c r="Q294" s="31"/>
    </row>
    <row r="295" spans="1:17" ht="41.25" customHeight="1">
      <c r="A295" s="10">
        <v>921</v>
      </c>
      <c r="B295" s="10"/>
      <c r="C295" s="10"/>
      <c r="D295" s="1" t="s">
        <v>205</v>
      </c>
      <c r="E295" s="35">
        <f>E296+E311+E321</f>
        <v>1070983.69</v>
      </c>
      <c r="F295" s="35">
        <f t="shared" ref="F295:Q295" si="74">F296+F311+F321</f>
        <v>320779.69</v>
      </c>
      <c r="G295" s="35">
        <f t="shared" si="74"/>
        <v>191700</v>
      </c>
      <c r="H295" s="35">
        <f t="shared" si="74"/>
        <v>129079.69</v>
      </c>
      <c r="I295" s="35">
        <f t="shared" si="74"/>
        <v>0</v>
      </c>
      <c r="J295" s="35">
        <f t="shared" si="74"/>
        <v>0</v>
      </c>
      <c r="K295" s="35">
        <f t="shared" si="74"/>
        <v>0</v>
      </c>
      <c r="L295" s="35">
        <f t="shared" si="74"/>
        <v>0</v>
      </c>
      <c r="M295" s="35">
        <f t="shared" si="74"/>
        <v>0</v>
      </c>
      <c r="N295" s="35">
        <f t="shared" si="74"/>
        <v>750204</v>
      </c>
      <c r="O295" s="35">
        <f t="shared" si="74"/>
        <v>750204</v>
      </c>
      <c r="P295" s="35">
        <f t="shared" si="74"/>
        <v>738332.75</v>
      </c>
      <c r="Q295" s="35">
        <f t="shared" si="74"/>
        <v>0</v>
      </c>
    </row>
    <row r="296" spans="1:17" ht="33" customHeight="1">
      <c r="A296" s="6"/>
      <c r="B296" s="6">
        <v>92109</v>
      </c>
      <c r="C296" s="6"/>
      <c r="D296" s="8" t="s">
        <v>140</v>
      </c>
      <c r="E296" s="38">
        <f>SUM(E297:E310)</f>
        <v>757087.94</v>
      </c>
      <c r="F296" s="38">
        <f t="shared" ref="F296:Q296" si="75">SUM(F297:F310)</f>
        <v>157657.69</v>
      </c>
      <c r="G296" s="38">
        <f t="shared" si="75"/>
        <v>58710</v>
      </c>
      <c r="H296" s="38">
        <f t="shared" si="75"/>
        <v>98947.69</v>
      </c>
      <c r="I296" s="38">
        <f t="shared" si="75"/>
        <v>0</v>
      </c>
      <c r="J296" s="38">
        <f t="shared" si="75"/>
        <v>0</v>
      </c>
      <c r="K296" s="38">
        <f t="shared" si="75"/>
        <v>0</v>
      </c>
      <c r="L296" s="38">
        <f t="shared" si="75"/>
        <v>0</v>
      </c>
      <c r="M296" s="38">
        <f t="shared" si="75"/>
        <v>0</v>
      </c>
      <c r="N296" s="38">
        <f t="shared" si="75"/>
        <v>599430.25</v>
      </c>
      <c r="O296" s="38">
        <f t="shared" si="75"/>
        <v>599430.25</v>
      </c>
      <c r="P296" s="38">
        <f t="shared" si="75"/>
        <v>587559</v>
      </c>
      <c r="Q296" s="38">
        <f t="shared" si="75"/>
        <v>0</v>
      </c>
    </row>
    <row r="297" spans="1:17" ht="28.5" customHeight="1">
      <c r="A297" s="6"/>
      <c r="B297" s="6"/>
      <c r="C297" s="6">
        <v>4010</v>
      </c>
      <c r="D297" s="7" t="s">
        <v>141</v>
      </c>
      <c r="E297" s="31">
        <v>25000</v>
      </c>
      <c r="F297" s="31">
        <v>25000</v>
      </c>
      <c r="G297" s="31">
        <v>25000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ht="34.5" customHeight="1">
      <c r="A298" s="6"/>
      <c r="B298" s="6"/>
      <c r="C298" s="6">
        <v>4040</v>
      </c>
      <c r="D298" s="22" t="s">
        <v>80</v>
      </c>
      <c r="E298" s="31">
        <v>1600</v>
      </c>
      <c r="F298" s="31">
        <v>1600</v>
      </c>
      <c r="G298" s="31">
        <v>1600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ht="42" customHeight="1">
      <c r="A299" s="6"/>
      <c r="B299" s="6"/>
      <c r="C299" s="6">
        <v>4110</v>
      </c>
      <c r="D299" s="24" t="s">
        <v>223</v>
      </c>
      <c r="E299" s="31">
        <v>8000</v>
      </c>
      <c r="F299" s="31">
        <v>8000</v>
      </c>
      <c r="G299" s="31">
        <v>8000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ht="27" customHeight="1">
      <c r="A300" s="6"/>
      <c r="B300" s="6"/>
      <c r="C300" s="6">
        <v>4120</v>
      </c>
      <c r="D300" s="22" t="s">
        <v>224</v>
      </c>
      <c r="E300" s="31">
        <v>1110</v>
      </c>
      <c r="F300" s="31">
        <v>1110</v>
      </c>
      <c r="G300" s="31">
        <v>1110</v>
      </c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ht="41.25" customHeight="1">
      <c r="A301" s="6"/>
      <c r="B301" s="6"/>
      <c r="C301" s="6">
        <v>4170</v>
      </c>
      <c r="D301" s="24" t="s">
        <v>225</v>
      </c>
      <c r="E301" s="31">
        <v>23000</v>
      </c>
      <c r="F301" s="31">
        <v>23000</v>
      </c>
      <c r="G301" s="31">
        <v>23000</v>
      </c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1:17" ht="89.25" customHeight="1">
      <c r="A302" s="6"/>
      <c r="B302" s="6"/>
      <c r="C302" s="6">
        <v>4210</v>
      </c>
      <c r="D302" s="22" t="s">
        <v>222</v>
      </c>
      <c r="E302" s="31">
        <v>39433.49</v>
      </c>
      <c r="F302" s="31">
        <v>39433.49</v>
      </c>
      <c r="G302" s="30">
        <v>0</v>
      </c>
      <c r="H302" s="31">
        <v>39433.49</v>
      </c>
      <c r="I302" s="30"/>
      <c r="J302" s="30"/>
      <c r="K302" s="30"/>
      <c r="L302" s="30"/>
      <c r="M302" s="30"/>
      <c r="N302" s="30"/>
      <c r="O302" s="30"/>
      <c r="P302" s="30"/>
      <c r="Q302" s="31"/>
    </row>
    <row r="303" spans="1:17" ht="25.5" customHeight="1">
      <c r="A303" s="6"/>
      <c r="B303" s="6"/>
      <c r="C303" s="6">
        <v>4260</v>
      </c>
      <c r="D303" s="7" t="s">
        <v>64</v>
      </c>
      <c r="E303" s="31">
        <v>10000</v>
      </c>
      <c r="F303" s="31">
        <v>10000</v>
      </c>
      <c r="G303" s="30"/>
      <c r="H303" s="31">
        <v>10000</v>
      </c>
      <c r="I303" s="30"/>
      <c r="J303" s="30"/>
      <c r="K303" s="30"/>
      <c r="L303" s="30"/>
      <c r="M303" s="30"/>
      <c r="N303" s="30"/>
      <c r="O303" s="30"/>
      <c r="P303" s="30"/>
      <c r="Q303" s="31"/>
    </row>
    <row r="304" spans="1:17" ht="24.75" customHeight="1">
      <c r="A304" s="6"/>
      <c r="B304" s="6"/>
      <c r="C304" s="6">
        <v>4280</v>
      </c>
      <c r="D304" s="7" t="s">
        <v>38</v>
      </c>
      <c r="E304" s="31">
        <v>100</v>
      </c>
      <c r="F304" s="31">
        <v>100</v>
      </c>
      <c r="G304" s="30"/>
      <c r="H304" s="31">
        <v>100</v>
      </c>
      <c r="I304" s="30"/>
      <c r="J304" s="30"/>
      <c r="K304" s="30"/>
      <c r="L304" s="30"/>
      <c r="M304" s="30"/>
      <c r="N304" s="30"/>
      <c r="O304" s="30"/>
      <c r="P304" s="30"/>
      <c r="Q304" s="31"/>
    </row>
    <row r="305" spans="1:17" ht="134.25" customHeight="1">
      <c r="A305" s="6"/>
      <c r="B305" s="6"/>
      <c r="C305" s="6">
        <v>4300</v>
      </c>
      <c r="D305" s="22" t="s">
        <v>230</v>
      </c>
      <c r="E305" s="31">
        <v>47820.2</v>
      </c>
      <c r="F305" s="31">
        <v>47820.2</v>
      </c>
      <c r="G305" s="30"/>
      <c r="H305" s="31">
        <v>47820.2</v>
      </c>
      <c r="I305" s="30"/>
      <c r="J305" s="30"/>
      <c r="K305" s="30"/>
      <c r="L305" s="30"/>
      <c r="M305" s="30"/>
      <c r="N305" s="30"/>
      <c r="O305" s="30"/>
      <c r="P305" s="30"/>
      <c r="Q305" s="31"/>
    </row>
    <row r="306" spans="1:17" ht="25.5" customHeight="1">
      <c r="A306" s="6"/>
      <c r="B306" s="6"/>
      <c r="C306" s="6">
        <v>4410</v>
      </c>
      <c r="D306" s="22" t="s">
        <v>26</v>
      </c>
      <c r="E306" s="31">
        <v>500</v>
      </c>
      <c r="F306" s="31">
        <v>500</v>
      </c>
      <c r="G306" s="30"/>
      <c r="H306" s="31">
        <v>500</v>
      </c>
      <c r="I306" s="30"/>
      <c r="J306" s="30"/>
      <c r="K306" s="30"/>
      <c r="L306" s="30"/>
      <c r="M306" s="30"/>
      <c r="N306" s="30"/>
      <c r="O306" s="30"/>
      <c r="P306" s="30"/>
      <c r="Q306" s="31"/>
    </row>
    <row r="307" spans="1:17" ht="27.75" customHeight="1">
      <c r="A307" s="21"/>
      <c r="B307" s="21"/>
      <c r="C307" s="21">
        <v>4440</v>
      </c>
      <c r="D307" s="22" t="s">
        <v>81</v>
      </c>
      <c r="E307" s="31">
        <v>1094</v>
      </c>
      <c r="F307" s="31">
        <v>1094</v>
      </c>
      <c r="G307" s="30"/>
      <c r="H307" s="31">
        <v>1094</v>
      </c>
      <c r="I307" s="30"/>
      <c r="J307" s="30"/>
      <c r="K307" s="30"/>
      <c r="L307" s="30"/>
      <c r="M307" s="30"/>
      <c r="N307" s="30"/>
      <c r="O307" s="30"/>
      <c r="P307" s="30"/>
      <c r="Q307" s="31"/>
    </row>
    <row r="308" spans="1:17" ht="36" customHeight="1">
      <c r="A308" s="21"/>
      <c r="B308" s="21"/>
      <c r="C308" s="21">
        <v>6050</v>
      </c>
      <c r="D308" s="24" t="s">
        <v>226</v>
      </c>
      <c r="E308" s="31">
        <v>11871.25</v>
      </c>
      <c r="F308" s="31">
        <v>0</v>
      </c>
      <c r="G308" s="30">
        <v>0</v>
      </c>
      <c r="H308" s="31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1">
        <v>11871.25</v>
      </c>
      <c r="O308" s="31">
        <v>11871.25</v>
      </c>
      <c r="P308" s="31"/>
      <c r="Q308" s="31"/>
    </row>
    <row r="309" spans="1:17" ht="69.75" customHeight="1">
      <c r="A309" s="6"/>
      <c r="B309" s="6"/>
      <c r="C309" s="6">
        <v>6057</v>
      </c>
      <c r="D309" s="24" t="s">
        <v>227</v>
      </c>
      <c r="E309" s="31">
        <v>369000</v>
      </c>
      <c r="F309" s="31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1">
        <v>0</v>
      </c>
      <c r="N309" s="31">
        <v>369000</v>
      </c>
      <c r="O309" s="31">
        <v>369000</v>
      </c>
      <c r="P309" s="31">
        <v>369000</v>
      </c>
      <c r="Q309" s="31"/>
    </row>
    <row r="310" spans="1:17" ht="138" customHeight="1">
      <c r="A310" s="6"/>
      <c r="B310" s="6"/>
      <c r="C310" s="6">
        <v>6059</v>
      </c>
      <c r="D310" s="24" t="s">
        <v>228</v>
      </c>
      <c r="E310" s="31">
        <v>218559</v>
      </c>
      <c r="F310" s="31"/>
      <c r="G310" s="30"/>
      <c r="H310" s="30"/>
      <c r="I310" s="30"/>
      <c r="J310" s="30"/>
      <c r="K310" s="30"/>
      <c r="L310" s="30"/>
      <c r="M310" s="31"/>
      <c r="N310" s="31">
        <v>218559</v>
      </c>
      <c r="O310" s="31">
        <v>218559</v>
      </c>
      <c r="P310" s="31">
        <v>218559</v>
      </c>
      <c r="Q310" s="31"/>
    </row>
    <row r="311" spans="1:17" ht="25.5" customHeight="1">
      <c r="A311" s="6"/>
      <c r="B311" s="6">
        <v>92116</v>
      </c>
      <c r="C311" s="6"/>
      <c r="D311" s="8" t="s">
        <v>65</v>
      </c>
      <c r="E311" s="30">
        <f>SUM(E312:E320)</f>
        <v>55784</v>
      </c>
      <c r="F311" s="30">
        <f t="shared" ref="F311:Q311" si="76">SUM(F312:F320)</f>
        <v>55784</v>
      </c>
      <c r="G311" s="30">
        <f t="shared" si="76"/>
        <v>49290</v>
      </c>
      <c r="H311" s="30">
        <f t="shared" si="76"/>
        <v>6494</v>
      </c>
      <c r="I311" s="30">
        <f t="shared" si="76"/>
        <v>0</v>
      </c>
      <c r="J311" s="30">
        <f t="shared" si="76"/>
        <v>0</v>
      </c>
      <c r="K311" s="30">
        <f t="shared" si="76"/>
        <v>0</v>
      </c>
      <c r="L311" s="30">
        <f t="shared" si="76"/>
        <v>0</v>
      </c>
      <c r="M311" s="30">
        <f t="shared" si="76"/>
        <v>0</v>
      </c>
      <c r="N311" s="30">
        <f t="shared" si="76"/>
        <v>0</v>
      </c>
      <c r="O311" s="30">
        <f t="shared" si="76"/>
        <v>0</v>
      </c>
      <c r="P311" s="30">
        <f t="shared" si="76"/>
        <v>0</v>
      </c>
      <c r="Q311" s="30">
        <f t="shared" si="76"/>
        <v>0</v>
      </c>
    </row>
    <row r="312" spans="1:17" ht="28.5" customHeight="1">
      <c r="A312" s="6"/>
      <c r="B312" s="6"/>
      <c r="C312" s="6">
        <v>4010</v>
      </c>
      <c r="D312" s="7" t="s">
        <v>22</v>
      </c>
      <c r="E312" s="31">
        <v>40000</v>
      </c>
      <c r="F312" s="31">
        <v>40000</v>
      </c>
      <c r="G312" s="31">
        <v>40000</v>
      </c>
      <c r="H312" s="31"/>
      <c r="I312" s="31"/>
      <c r="J312" s="30"/>
      <c r="K312" s="30"/>
      <c r="L312" s="30"/>
      <c r="M312" s="31"/>
      <c r="N312" s="30"/>
      <c r="O312" s="30"/>
      <c r="P312" s="30"/>
      <c r="Q312" s="30"/>
    </row>
    <row r="313" spans="1:17" ht="25.5" customHeight="1">
      <c r="A313" s="6"/>
      <c r="B313" s="6"/>
      <c r="C313" s="6">
        <v>4040</v>
      </c>
      <c r="D313" s="7" t="s">
        <v>80</v>
      </c>
      <c r="E313" s="31">
        <v>2500</v>
      </c>
      <c r="F313" s="43">
        <v>2500</v>
      </c>
      <c r="G313" s="31">
        <v>2500</v>
      </c>
      <c r="H313" s="31"/>
      <c r="I313" s="31"/>
      <c r="J313" s="30"/>
      <c r="K313" s="30"/>
      <c r="L313" s="30"/>
      <c r="M313" s="31"/>
      <c r="N313" s="30"/>
      <c r="O313" s="30"/>
      <c r="P313" s="30"/>
      <c r="Q313" s="30"/>
    </row>
    <row r="314" spans="1:17" ht="27" customHeight="1">
      <c r="A314" s="6"/>
      <c r="B314" s="6"/>
      <c r="C314" s="6">
        <v>4110</v>
      </c>
      <c r="D314" s="7" t="s">
        <v>113</v>
      </c>
      <c r="E314" s="31">
        <v>5800</v>
      </c>
      <c r="F314" s="31">
        <v>5800</v>
      </c>
      <c r="G314" s="31">
        <v>5800</v>
      </c>
      <c r="H314" s="31"/>
      <c r="I314" s="31"/>
      <c r="J314" s="30"/>
      <c r="K314" s="30"/>
      <c r="L314" s="30"/>
      <c r="M314" s="31"/>
      <c r="N314" s="30"/>
      <c r="O314" s="30"/>
      <c r="P314" s="30"/>
      <c r="Q314" s="30"/>
    </row>
    <row r="315" spans="1:17" ht="18.75" customHeight="1">
      <c r="A315" s="6"/>
      <c r="B315" s="6"/>
      <c r="C315" s="6">
        <v>4120</v>
      </c>
      <c r="D315" s="7" t="s">
        <v>15</v>
      </c>
      <c r="E315" s="31">
        <v>990</v>
      </c>
      <c r="F315" s="31">
        <v>990</v>
      </c>
      <c r="G315" s="31">
        <v>990</v>
      </c>
      <c r="H315" s="31"/>
      <c r="I315" s="31"/>
      <c r="J315" s="30"/>
      <c r="K315" s="30"/>
      <c r="L315" s="30"/>
      <c r="M315" s="31"/>
      <c r="N315" s="30"/>
      <c r="O315" s="30"/>
      <c r="P315" s="30"/>
      <c r="Q315" s="30"/>
    </row>
    <row r="316" spans="1:17" ht="44.25" customHeight="1">
      <c r="A316" s="6"/>
      <c r="B316" s="6"/>
      <c r="C316" s="6">
        <v>4210</v>
      </c>
      <c r="D316" s="7" t="s">
        <v>142</v>
      </c>
      <c r="E316" s="31">
        <v>3000</v>
      </c>
      <c r="F316" s="31">
        <v>3000</v>
      </c>
      <c r="G316" s="31">
        <v>0</v>
      </c>
      <c r="H316" s="31">
        <v>3000</v>
      </c>
      <c r="I316" s="31"/>
      <c r="J316" s="30"/>
      <c r="K316" s="30"/>
      <c r="L316" s="30"/>
      <c r="M316" s="30"/>
      <c r="N316" s="31"/>
      <c r="O316" s="31"/>
      <c r="P316" s="31"/>
      <c r="Q316" s="31"/>
    </row>
    <row r="317" spans="1:17" ht="31.5" customHeight="1">
      <c r="A317" s="6"/>
      <c r="B317" s="6"/>
      <c r="C317" s="6">
        <v>4240</v>
      </c>
      <c r="D317" s="7" t="s">
        <v>88</v>
      </c>
      <c r="E317" s="31">
        <v>2000</v>
      </c>
      <c r="F317" s="31">
        <v>2000</v>
      </c>
      <c r="G317" s="31"/>
      <c r="H317" s="31">
        <v>2000</v>
      </c>
      <c r="I317" s="31"/>
      <c r="J317" s="30"/>
      <c r="K317" s="30"/>
      <c r="L317" s="30"/>
      <c r="M317" s="30"/>
      <c r="N317" s="31"/>
      <c r="O317" s="31"/>
      <c r="P317" s="31"/>
      <c r="Q317" s="31"/>
    </row>
    <row r="318" spans="1:17" ht="20.25" customHeight="1">
      <c r="A318" s="6"/>
      <c r="B318" s="6"/>
      <c r="C318" s="6">
        <v>4300</v>
      </c>
      <c r="D318" s="7" t="s">
        <v>76</v>
      </c>
      <c r="E318" s="31">
        <v>200</v>
      </c>
      <c r="F318" s="31">
        <v>200</v>
      </c>
      <c r="G318" s="31"/>
      <c r="H318" s="31">
        <v>200</v>
      </c>
      <c r="I318" s="31"/>
      <c r="J318" s="30"/>
      <c r="K318" s="30"/>
      <c r="L318" s="30"/>
      <c r="M318" s="30"/>
      <c r="N318" s="31"/>
      <c r="O318" s="31"/>
      <c r="P318" s="31"/>
      <c r="Q318" s="31"/>
    </row>
    <row r="319" spans="1:17" ht="24" customHeight="1">
      <c r="A319" s="6"/>
      <c r="B319" s="6"/>
      <c r="C319" s="6">
        <v>4410</v>
      </c>
      <c r="D319" s="7" t="s">
        <v>26</v>
      </c>
      <c r="E319" s="31">
        <v>200</v>
      </c>
      <c r="F319" s="31">
        <v>200</v>
      </c>
      <c r="G319" s="31"/>
      <c r="H319" s="31">
        <v>200</v>
      </c>
      <c r="I319" s="31"/>
      <c r="J319" s="30"/>
      <c r="K319" s="30"/>
      <c r="L319" s="30"/>
      <c r="M319" s="30"/>
      <c r="N319" s="31"/>
      <c r="O319" s="31"/>
      <c r="P319" s="31"/>
      <c r="Q319" s="31"/>
    </row>
    <row r="320" spans="1:17" ht="30.75" customHeight="1">
      <c r="A320" s="6"/>
      <c r="B320" s="6"/>
      <c r="C320" s="6">
        <v>4440</v>
      </c>
      <c r="D320" s="7" t="s">
        <v>81</v>
      </c>
      <c r="E320" s="31">
        <v>1094</v>
      </c>
      <c r="F320" s="31">
        <v>1094</v>
      </c>
      <c r="G320" s="31"/>
      <c r="H320" s="31">
        <v>1094</v>
      </c>
      <c r="I320" s="31"/>
      <c r="J320" s="30"/>
      <c r="K320" s="30"/>
      <c r="L320" s="30"/>
      <c r="M320" s="30"/>
      <c r="N320" s="31"/>
      <c r="O320" s="31"/>
      <c r="P320" s="31"/>
      <c r="Q320" s="31"/>
    </row>
    <row r="321" spans="1:17" ht="26.25" customHeight="1">
      <c r="A321" s="6"/>
      <c r="B321" s="6">
        <v>92195</v>
      </c>
      <c r="C321" s="6"/>
      <c r="D321" s="8" t="s">
        <v>10</v>
      </c>
      <c r="E321" s="30">
        <f>SUM(E322:E337)</f>
        <v>258111.75</v>
      </c>
      <c r="F321" s="30">
        <f t="shared" ref="F321:Q321" si="77">SUM(F322:F337)</f>
        <v>107338</v>
      </c>
      <c r="G321" s="30">
        <f t="shared" si="77"/>
        <v>83700</v>
      </c>
      <c r="H321" s="30">
        <f t="shared" si="77"/>
        <v>23638</v>
      </c>
      <c r="I321" s="30">
        <f t="shared" si="77"/>
        <v>0</v>
      </c>
      <c r="J321" s="30">
        <f t="shared" si="77"/>
        <v>0</v>
      </c>
      <c r="K321" s="30">
        <f t="shared" si="77"/>
        <v>0</v>
      </c>
      <c r="L321" s="30">
        <f t="shared" si="77"/>
        <v>0</v>
      </c>
      <c r="M321" s="30">
        <f t="shared" si="77"/>
        <v>0</v>
      </c>
      <c r="N321" s="30">
        <f t="shared" si="77"/>
        <v>150773.75</v>
      </c>
      <c r="O321" s="30">
        <f t="shared" si="77"/>
        <v>150773.75</v>
      </c>
      <c r="P321" s="30">
        <f t="shared" si="77"/>
        <v>150773.75</v>
      </c>
      <c r="Q321" s="30">
        <f t="shared" si="77"/>
        <v>0</v>
      </c>
    </row>
    <row r="322" spans="1:17" ht="25.5" customHeight="1">
      <c r="A322" s="6"/>
      <c r="B322" s="6"/>
      <c r="C322" s="6">
        <v>4010</v>
      </c>
      <c r="D322" s="7" t="s">
        <v>22</v>
      </c>
      <c r="E322" s="31">
        <v>60000</v>
      </c>
      <c r="F322" s="30">
        <v>60000</v>
      </c>
      <c r="G322" s="31">
        <v>60000</v>
      </c>
      <c r="H322" s="30"/>
      <c r="I322" s="30"/>
      <c r="J322" s="30"/>
      <c r="K322" s="30"/>
      <c r="L322" s="30"/>
      <c r="M322" s="31"/>
      <c r="N322" s="30"/>
      <c r="O322" s="30"/>
      <c r="P322" s="30"/>
      <c r="Q322" s="30"/>
    </row>
    <row r="323" spans="1:17" ht="26.25" customHeight="1">
      <c r="A323" s="6"/>
      <c r="B323" s="6"/>
      <c r="C323" s="6">
        <v>4040</v>
      </c>
      <c r="D323" s="7" t="s">
        <v>80</v>
      </c>
      <c r="E323" s="31">
        <v>4500</v>
      </c>
      <c r="F323" s="31">
        <v>4500</v>
      </c>
      <c r="G323" s="31">
        <v>4500</v>
      </c>
      <c r="H323" s="30"/>
      <c r="I323" s="30"/>
      <c r="J323" s="30"/>
      <c r="K323" s="30"/>
      <c r="L323" s="30"/>
      <c r="M323" s="31"/>
      <c r="N323" s="30"/>
      <c r="O323" s="30"/>
      <c r="P323" s="30"/>
      <c r="Q323" s="30"/>
    </row>
    <row r="324" spans="1:17" ht="25.5" customHeight="1">
      <c r="A324" s="6"/>
      <c r="B324" s="6"/>
      <c r="C324" s="6">
        <v>4110</v>
      </c>
      <c r="D324" s="7" t="s">
        <v>113</v>
      </c>
      <c r="E324" s="31">
        <v>12300</v>
      </c>
      <c r="F324" s="31">
        <v>12300</v>
      </c>
      <c r="G324" s="31">
        <v>12300</v>
      </c>
      <c r="H324" s="30"/>
      <c r="I324" s="30"/>
      <c r="J324" s="30"/>
      <c r="K324" s="30"/>
      <c r="L324" s="30"/>
      <c r="M324" s="31"/>
      <c r="N324" s="30"/>
      <c r="O324" s="30"/>
      <c r="P324" s="30"/>
      <c r="Q324" s="30"/>
    </row>
    <row r="325" spans="1:17" ht="18" customHeight="1">
      <c r="A325" s="6"/>
      <c r="B325" s="6"/>
      <c r="C325" s="6">
        <v>4120</v>
      </c>
      <c r="D325" s="7" t="s">
        <v>15</v>
      </c>
      <c r="E325" s="31">
        <v>1900</v>
      </c>
      <c r="F325" s="31">
        <v>1900</v>
      </c>
      <c r="G325" s="31">
        <v>1900</v>
      </c>
      <c r="H325" s="30"/>
      <c r="I325" s="30"/>
      <c r="J325" s="30"/>
      <c r="K325" s="30"/>
      <c r="L325" s="30"/>
      <c r="M325" s="31"/>
      <c r="N325" s="30"/>
      <c r="O325" s="30"/>
      <c r="P325" s="30"/>
      <c r="Q325" s="30"/>
    </row>
    <row r="326" spans="1:17" ht="19.5" customHeight="1">
      <c r="A326" s="6"/>
      <c r="B326" s="6"/>
      <c r="C326" s="6">
        <v>4170</v>
      </c>
      <c r="D326" s="7" t="s">
        <v>34</v>
      </c>
      <c r="E326" s="31">
        <v>5000</v>
      </c>
      <c r="F326" s="31">
        <v>5000</v>
      </c>
      <c r="G326" s="31">
        <v>5000</v>
      </c>
      <c r="H326" s="30"/>
      <c r="I326" s="30"/>
      <c r="J326" s="30"/>
      <c r="K326" s="30"/>
      <c r="L326" s="30"/>
      <c r="M326" s="31"/>
      <c r="N326" s="30"/>
      <c r="O326" s="30"/>
      <c r="P326" s="30"/>
      <c r="Q326" s="30"/>
    </row>
    <row r="327" spans="1:17" ht="27.75" customHeight="1">
      <c r="A327" s="6"/>
      <c r="B327" s="6"/>
      <c r="C327" s="6">
        <v>4210</v>
      </c>
      <c r="D327" s="7" t="s">
        <v>82</v>
      </c>
      <c r="E327" s="31">
        <v>10000</v>
      </c>
      <c r="F327" s="31">
        <v>10000</v>
      </c>
      <c r="G327" s="30">
        <v>0</v>
      </c>
      <c r="H327" s="31">
        <v>10000</v>
      </c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ht="26.25" customHeight="1">
      <c r="A328" s="6"/>
      <c r="B328" s="6"/>
      <c r="C328" s="6">
        <v>4260</v>
      </c>
      <c r="D328" s="7" t="s">
        <v>17</v>
      </c>
      <c r="E328" s="31">
        <v>5000</v>
      </c>
      <c r="F328" s="31">
        <v>5000</v>
      </c>
      <c r="G328" s="30">
        <v>0</v>
      </c>
      <c r="H328" s="31">
        <v>5000</v>
      </c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ht="28.5" customHeight="1">
      <c r="A329" s="6"/>
      <c r="B329" s="6"/>
      <c r="C329" s="6">
        <v>4280</v>
      </c>
      <c r="D329" s="7" t="s">
        <v>38</v>
      </c>
      <c r="E329" s="31">
        <v>100</v>
      </c>
      <c r="F329" s="31">
        <v>100</v>
      </c>
      <c r="G329" s="30">
        <v>0</v>
      </c>
      <c r="H329" s="31">
        <v>100</v>
      </c>
      <c r="I329" s="30"/>
      <c r="J329" s="30"/>
      <c r="K329" s="30"/>
      <c r="L329" s="30"/>
      <c r="M329" s="30"/>
      <c r="N329" s="30"/>
      <c r="O329" s="30"/>
      <c r="P329" s="30"/>
      <c r="Q329" s="31"/>
    </row>
    <row r="330" spans="1:17" ht="19.5" customHeight="1">
      <c r="A330" s="6"/>
      <c r="B330" s="6"/>
      <c r="C330" s="6">
        <v>4300</v>
      </c>
      <c r="D330" s="7" t="s">
        <v>76</v>
      </c>
      <c r="E330" s="31">
        <v>4000</v>
      </c>
      <c r="F330" s="31">
        <v>4000</v>
      </c>
      <c r="G330" s="30">
        <v>0</v>
      </c>
      <c r="H330" s="31">
        <v>4000</v>
      </c>
      <c r="I330" s="30"/>
      <c r="J330" s="30"/>
      <c r="K330" s="30"/>
      <c r="L330" s="30"/>
      <c r="M330" s="30"/>
      <c r="N330" s="30"/>
      <c r="O330" s="30"/>
      <c r="P330" s="30"/>
      <c r="Q330" s="31"/>
    </row>
    <row r="331" spans="1:17" ht="57.75" customHeight="1">
      <c r="A331" s="6"/>
      <c r="B331" s="6"/>
      <c r="C331" s="6">
        <v>4360</v>
      </c>
      <c r="D331" s="7" t="s">
        <v>103</v>
      </c>
      <c r="E331" s="31">
        <v>150</v>
      </c>
      <c r="F331" s="31">
        <v>150</v>
      </c>
      <c r="G331" s="30">
        <v>0</v>
      </c>
      <c r="H331" s="31">
        <v>150</v>
      </c>
      <c r="I331" s="30"/>
      <c r="J331" s="30"/>
      <c r="K331" s="30"/>
      <c r="L331" s="30"/>
      <c r="M331" s="30"/>
      <c r="N331" s="30"/>
      <c r="O331" s="30"/>
      <c r="P331" s="30"/>
      <c r="Q331" s="31"/>
    </row>
    <row r="332" spans="1:17" ht="54" customHeight="1">
      <c r="A332" s="6"/>
      <c r="B332" s="6"/>
      <c r="C332" s="6">
        <v>4370</v>
      </c>
      <c r="D332" s="7" t="s">
        <v>111</v>
      </c>
      <c r="E332" s="31">
        <v>1500</v>
      </c>
      <c r="F332" s="31">
        <v>1500</v>
      </c>
      <c r="G332" s="30">
        <v>0</v>
      </c>
      <c r="H332" s="31">
        <v>1500</v>
      </c>
      <c r="I332" s="30"/>
      <c r="J332" s="30"/>
      <c r="K332" s="30"/>
      <c r="L332" s="30"/>
      <c r="M332" s="30"/>
      <c r="N332" s="30"/>
      <c r="O332" s="30"/>
      <c r="P332" s="30"/>
      <c r="Q332" s="31"/>
    </row>
    <row r="333" spans="1:17" ht="24.75" customHeight="1">
      <c r="A333" s="6"/>
      <c r="B333" s="6"/>
      <c r="C333" s="6">
        <v>4410</v>
      </c>
      <c r="D333" s="7" t="s">
        <v>28</v>
      </c>
      <c r="E333" s="31">
        <v>200</v>
      </c>
      <c r="F333" s="31">
        <v>200</v>
      </c>
      <c r="G333" s="30">
        <v>0</v>
      </c>
      <c r="H333" s="31">
        <v>200</v>
      </c>
      <c r="I333" s="30"/>
      <c r="J333" s="30"/>
      <c r="K333" s="30"/>
      <c r="L333" s="30"/>
      <c r="M333" s="30"/>
      <c r="N333" s="30"/>
      <c r="O333" s="30"/>
      <c r="P333" s="30"/>
      <c r="Q333" s="31"/>
    </row>
    <row r="334" spans="1:17" ht="24" customHeight="1">
      <c r="A334" s="6"/>
      <c r="B334" s="6"/>
      <c r="C334" s="6">
        <v>4430</v>
      </c>
      <c r="D334" s="7" t="s">
        <v>143</v>
      </c>
      <c r="E334" s="31">
        <v>500</v>
      </c>
      <c r="F334" s="31">
        <v>500</v>
      </c>
      <c r="G334" s="31">
        <v>0</v>
      </c>
      <c r="H334" s="31">
        <v>500</v>
      </c>
      <c r="I334" s="30"/>
      <c r="J334" s="30"/>
      <c r="K334" s="30"/>
      <c r="L334" s="30"/>
      <c r="M334" s="30"/>
      <c r="N334" s="30"/>
      <c r="O334" s="30"/>
      <c r="P334" s="30"/>
      <c r="Q334" s="31"/>
    </row>
    <row r="335" spans="1:17" ht="42.75" customHeight="1">
      <c r="A335" s="6"/>
      <c r="B335" s="6"/>
      <c r="C335" s="6">
        <v>4440</v>
      </c>
      <c r="D335" s="7" t="s">
        <v>81</v>
      </c>
      <c r="E335" s="34">
        <v>2188</v>
      </c>
      <c r="F335" s="34">
        <v>2188</v>
      </c>
      <c r="G335" s="30"/>
      <c r="H335" s="31">
        <v>2188</v>
      </c>
      <c r="I335" s="30"/>
      <c r="J335" s="30"/>
      <c r="K335" s="30"/>
      <c r="L335" s="30"/>
      <c r="M335" s="30"/>
      <c r="N335" s="30"/>
      <c r="O335" s="30"/>
      <c r="P335" s="30"/>
      <c r="Q335" s="31"/>
    </row>
    <row r="336" spans="1:17" ht="74.25" customHeight="1">
      <c r="A336" s="21"/>
      <c r="B336" s="21"/>
      <c r="C336" s="21">
        <v>6057</v>
      </c>
      <c r="D336" s="24" t="s">
        <v>229</v>
      </c>
      <c r="E336" s="34">
        <v>31428</v>
      </c>
      <c r="F336" s="34">
        <v>0</v>
      </c>
      <c r="G336" s="30">
        <v>0</v>
      </c>
      <c r="H336" s="31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1">
        <v>31428</v>
      </c>
      <c r="O336" s="31">
        <v>31428</v>
      </c>
      <c r="P336" s="31">
        <v>31428</v>
      </c>
      <c r="Q336" s="31"/>
    </row>
    <row r="337" spans="1:17" ht="157.5" customHeight="1">
      <c r="A337" s="21"/>
      <c r="B337" s="21"/>
      <c r="C337" s="21">
        <v>6059</v>
      </c>
      <c r="D337" s="24" t="s">
        <v>248</v>
      </c>
      <c r="E337" s="34">
        <v>119345.75</v>
      </c>
      <c r="F337" s="34"/>
      <c r="G337" s="30"/>
      <c r="H337" s="31"/>
      <c r="I337" s="30"/>
      <c r="J337" s="30"/>
      <c r="K337" s="30"/>
      <c r="L337" s="30"/>
      <c r="M337" s="30"/>
      <c r="N337" s="31">
        <v>119345.75</v>
      </c>
      <c r="O337" s="31">
        <v>119345.75</v>
      </c>
      <c r="P337" s="31">
        <v>119345.75</v>
      </c>
      <c r="Q337" s="31"/>
    </row>
    <row r="338" spans="1:17" ht="34.5" customHeight="1">
      <c r="A338" s="10">
        <v>926</v>
      </c>
      <c r="B338" s="10"/>
      <c r="C338" s="10"/>
      <c r="D338" s="1" t="s">
        <v>66</v>
      </c>
      <c r="E338" s="35">
        <f>E339+E341</f>
        <v>180500</v>
      </c>
      <c r="F338" s="35">
        <f t="shared" ref="F338:Q338" si="78">F339+F341</f>
        <v>180500</v>
      </c>
      <c r="G338" s="35">
        <f t="shared" si="78"/>
        <v>33700</v>
      </c>
      <c r="H338" s="35">
        <f t="shared" si="78"/>
        <v>46800</v>
      </c>
      <c r="I338" s="35">
        <f t="shared" si="78"/>
        <v>100000</v>
      </c>
      <c r="J338" s="35">
        <f t="shared" si="78"/>
        <v>0</v>
      </c>
      <c r="K338" s="35">
        <f t="shared" si="78"/>
        <v>0</v>
      </c>
      <c r="L338" s="35">
        <f t="shared" si="78"/>
        <v>0</v>
      </c>
      <c r="M338" s="35">
        <f t="shared" si="78"/>
        <v>0</v>
      </c>
      <c r="N338" s="35">
        <f t="shared" si="78"/>
        <v>0</v>
      </c>
      <c r="O338" s="35">
        <f t="shared" si="78"/>
        <v>0</v>
      </c>
      <c r="P338" s="35">
        <f t="shared" si="78"/>
        <v>0</v>
      </c>
      <c r="Q338" s="35">
        <f t="shared" si="78"/>
        <v>0</v>
      </c>
    </row>
    <row r="339" spans="1:17" ht="24.75" customHeight="1">
      <c r="A339" s="6"/>
      <c r="B339" s="6">
        <v>92601</v>
      </c>
      <c r="C339" s="6"/>
      <c r="D339" s="8" t="s">
        <v>67</v>
      </c>
      <c r="E339" s="38">
        <f>SUM(E340)</f>
        <v>5000</v>
      </c>
      <c r="F339" s="38">
        <f t="shared" ref="F339:Q339" si="79">SUM(F340)</f>
        <v>5000</v>
      </c>
      <c r="G339" s="38">
        <f t="shared" si="79"/>
        <v>0</v>
      </c>
      <c r="H339" s="38">
        <f t="shared" si="79"/>
        <v>5000</v>
      </c>
      <c r="I339" s="38">
        <f t="shared" si="79"/>
        <v>0</v>
      </c>
      <c r="J339" s="38">
        <f t="shared" si="79"/>
        <v>0</v>
      </c>
      <c r="K339" s="38">
        <f t="shared" si="79"/>
        <v>0</v>
      </c>
      <c r="L339" s="38">
        <f t="shared" si="79"/>
        <v>0</v>
      </c>
      <c r="M339" s="38">
        <f t="shared" si="79"/>
        <v>0</v>
      </c>
      <c r="N339" s="38">
        <f t="shared" si="79"/>
        <v>0</v>
      </c>
      <c r="O339" s="38">
        <f t="shared" si="79"/>
        <v>0</v>
      </c>
      <c r="P339" s="38">
        <f t="shared" si="79"/>
        <v>0</v>
      </c>
      <c r="Q339" s="38">
        <f t="shared" si="79"/>
        <v>0</v>
      </c>
    </row>
    <row r="340" spans="1:17" ht="49.5" customHeight="1">
      <c r="A340" s="6"/>
      <c r="B340" s="6"/>
      <c r="C340" s="6">
        <v>4210</v>
      </c>
      <c r="D340" s="22" t="s">
        <v>231</v>
      </c>
      <c r="E340" s="31">
        <v>5000</v>
      </c>
      <c r="F340" s="31">
        <v>5000</v>
      </c>
      <c r="G340" s="31"/>
      <c r="H340" s="31">
        <v>5000</v>
      </c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1:17" ht="32.25" customHeight="1">
      <c r="A341" s="6"/>
      <c r="B341" s="6">
        <v>92605</v>
      </c>
      <c r="C341" s="6"/>
      <c r="D341" s="8" t="s">
        <v>144</v>
      </c>
      <c r="E341" s="30">
        <f>SUM(E342:E348)</f>
        <v>175500</v>
      </c>
      <c r="F341" s="30">
        <f t="shared" ref="F341:Q341" si="80">SUM(F342:F348)</f>
        <v>175500</v>
      </c>
      <c r="G341" s="30">
        <f t="shared" si="80"/>
        <v>33700</v>
      </c>
      <c r="H341" s="30">
        <f t="shared" si="80"/>
        <v>41800</v>
      </c>
      <c r="I341" s="30">
        <f t="shared" si="80"/>
        <v>100000</v>
      </c>
      <c r="J341" s="30">
        <f t="shared" si="80"/>
        <v>0</v>
      </c>
      <c r="K341" s="30">
        <f t="shared" si="80"/>
        <v>0</v>
      </c>
      <c r="L341" s="30">
        <f t="shared" si="80"/>
        <v>0</v>
      </c>
      <c r="M341" s="30">
        <f t="shared" si="80"/>
        <v>0</v>
      </c>
      <c r="N341" s="30">
        <f t="shared" si="80"/>
        <v>0</v>
      </c>
      <c r="O341" s="30">
        <f t="shared" si="80"/>
        <v>0</v>
      </c>
      <c r="P341" s="30">
        <f t="shared" si="80"/>
        <v>0</v>
      </c>
      <c r="Q341" s="30">
        <f t="shared" si="80"/>
        <v>0</v>
      </c>
    </row>
    <row r="342" spans="1:17" ht="63" customHeight="1">
      <c r="A342" s="6"/>
      <c r="B342" s="6"/>
      <c r="C342" s="6">
        <v>2820</v>
      </c>
      <c r="D342" s="7" t="s">
        <v>145</v>
      </c>
      <c r="E342" s="31">
        <v>100000</v>
      </c>
      <c r="F342" s="30">
        <v>100000</v>
      </c>
      <c r="G342" s="31"/>
      <c r="H342" s="31"/>
      <c r="I342" s="31">
        <v>100000</v>
      </c>
      <c r="J342" s="31"/>
      <c r="K342" s="31"/>
      <c r="L342" s="31"/>
      <c r="M342" s="31"/>
      <c r="N342" s="31"/>
      <c r="O342" s="31"/>
      <c r="P342" s="31"/>
      <c r="Q342" s="31"/>
    </row>
    <row r="343" spans="1:17" ht="43.5" customHeight="1">
      <c r="A343" s="6"/>
      <c r="B343" s="6"/>
      <c r="C343" s="6">
        <v>4110</v>
      </c>
      <c r="D343" s="24" t="s">
        <v>233</v>
      </c>
      <c r="E343" s="31">
        <v>3500</v>
      </c>
      <c r="F343" s="31">
        <v>3500</v>
      </c>
      <c r="G343" s="31">
        <v>3500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1:17" ht="32.25" customHeight="1">
      <c r="A344" s="6"/>
      <c r="B344" s="6"/>
      <c r="C344" s="6">
        <v>4120</v>
      </c>
      <c r="D344" s="22" t="s">
        <v>234</v>
      </c>
      <c r="E344" s="31">
        <v>200</v>
      </c>
      <c r="F344" s="31">
        <v>200</v>
      </c>
      <c r="G344" s="31">
        <v>200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1:17" ht="42" customHeight="1">
      <c r="A345" s="6"/>
      <c r="B345" s="6"/>
      <c r="C345" s="6">
        <v>4170</v>
      </c>
      <c r="D345" s="24" t="s">
        <v>232</v>
      </c>
      <c r="E345" s="31">
        <v>30000</v>
      </c>
      <c r="F345" s="31">
        <v>30000</v>
      </c>
      <c r="G345" s="31">
        <v>30000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1:17" ht="108" customHeight="1">
      <c r="A346" s="6"/>
      <c r="B346" s="6"/>
      <c r="C346" s="6">
        <v>4210</v>
      </c>
      <c r="D346" s="22" t="s">
        <v>235</v>
      </c>
      <c r="E346" s="31">
        <v>15300</v>
      </c>
      <c r="F346" s="31">
        <v>15300</v>
      </c>
      <c r="G346" s="30"/>
      <c r="H346" s="31">
        <v>15300</v>
      </c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1:17" ht="51.75" customHeight="1">
      <c r="A347" s="6"/>
      <c r="B347" s="6"/>
      <c r="C347" s="6">
        <v>4260</v>
      </c>
      <c r="D347" s="22" t="s">
        <v>236</v>
      </c>
      <c r="E347" s="31">
        <v>15000</v>
      </c>
      <c r="F347" s="31">
        <v>15000</v>
      </c>
      <c r="G347" s="31"/>
      <c r="H347" s="31">
        <v>15000</v>
      </c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1:17" ht="67.5" customHeight="1">
      <c r="A348" s="14"/>
      <c r="B348" s="14"/>
      <c r="C348" s="14">
        <v>4300</v>
      </c>
      <c r="D348" s="22" t="s">
        <v>246</v>
      </c>
      <c r="E348" s="31">
        <v>11500</v>
      </c>
      <c r="F348" s="31">
        <v>11500</v>
      </c>
      <c r="G348" s="31"/>
      <c r="H348" s="31">
        <v>11500</v>
      </c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1:17" ht="55.5" customHeight="1">
      <c r="A349" s="57" t="s">
        <v>185</v>
      </c>
      <c r="B349" s="58"/>
      <c r="C349" s="58"/>
      <c r="D349" s="59"/>
      <c r="E349" s="48">
        <f>E9+E15+E23+E28+E36+E47+E91+E96+E110+E115+E118+E189+E205+E260+E295+E338</f>
        <v>12817153</v>
      </c>
      <c r="F349" s="48">
        <f t="shared" ref="F349:Q349" si="81">F9+F15+F23+F28+F36+F47+F91+F96+F110+F115+F118+F189+F205+F260+F295+F338</f>
        <v>10372587</v>
      </c>
      <c r="G349" s="48">
        <f t="shared" si="81"/>
        <v>4916868.28</v>
      </c>
      <c r="H349" s="48">
        <f t="shared" si="81"/>
        <v>3095119.72</v>
      </c>
      <c r="I349" s="48">
        <f t="shared" si="81"/>
        <v>230500</v>
      </c>
      <c r="J349" s="48">
        <f t="shared" si="81"/>
        <v>1813737</v>
      </c>
      <c r="K349" s="48">
        <f t="shared" si="81"/>
        <v>42326</v>
      </c>
      <c r="L349" s="48">
        <f t="shared" si="81"/>
        <v>144000</v>
      </c>
      <c r="M349" s="48">
        <f t="shared" si="81"/>
        <v>130036</v>
      </c>
      <c r="N349" s="48">
        <f t="shared" si="81"/>
        <v>2444566</v>
      </c>
      <c r="O349" s="48">
        <f t="shared" si="81"/>
        <v>2444566</v>
      </c>
      <c r="P349" s="48">
        <f t="shared" si="81"/>
        <v>2318119.75</v>
      </c>
      <c r="Q349" s="48">
        <f t="shared" si="81"/>
        <v>0</v>
      </c>
    </row>
    <row r="350" spans="1:17">
      <c r="A350" s="25"/>
      <c r="B350" s="25"/>
      <c r="C350" s="25"/>
      <c r="D350" s="25"/>
      <c r="E350" s="26"/>
      <c r="F350" s="26"/>
      <c r="G350" s="26"/>
      <c r="H350" s="27" t="s">
        <v>68</v>
      </c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>
      <c r="A351" s="25"/>
      <c r="B351" s="25"/>
      <c r="C351" s="25"/>
      <c r="D351" s="25"/>
      <c r="E351" s="26"/>
      <c r="F351" s="26"/>
      <c r="G351" s="26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</sheetData>
  <mergeCells count="22">
    <mergeCell ref="A349:D349"/>
    <mergeCell ref="P1:Q1"/>
    <mergeCell ref="D3:D7"/>
    <mergeCell ref="F3:Q3"/>
    <mergeCell ref="G4:M4"/>
    <mergeCell ref="N4:N7"/>
    <mergeCell ref="O4:Q4"/>
    <mergeCell ref="G5:H6"/>
    <mergeCell ref="P5:P6"/>
    <mergeCell ref="E3:E7"/>
    <mergeCell ref="F4:F7"/>
    <mergeCell ref="J5:J7"/>
    <mergeCell ref="I5:I7"/>
    <mergeCell ref="K5:K7"/>
    <mergeCell ref="L5:L7"/>
    <mergeCell ref="M5:M7"/>
    <mergeCell ref="O5:O7"/>
    <mergeCell ref="A2:Q2"/>
    <mergeCell ref="A3:A7"/>
    <mergeCell ref="B3:B7"/>
    <mergeCell ref="C3:C7"/>
    <mergeCell ref="Q5:Q7"/>
  </mergeCells>
  <printOptions horizontalCentered="1"/>
  <pageMargins left="0" right="0" top="0" bottom="0" header="0" footer="0"/>
  <pageSetup paperSize="9" scale="62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Elżbieta Tomkowiak</cp:lastModifiedBy>
  <cp:lastPrinted>2014-11-12T11:54:49Z</cp:lastPrinted>
  <dcterms:created xsi:type="dcterms:W3CDTF">2014-09-26T07:39:04Z</dcterms:created>
  <dcterms:modified xsi:type="dcterms:W3CDTF">2014-11-14T08:51:04Z</dcterms:modified>
</cp:coreProperties>
</file>